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1. RESPOSTA OFICIO CAMARA\"/>
    </mc:Choice>
  </mc:AlternateContent>
  <xr:revisionPtr revIDLastSave="0" documentId="13_ncr:1_{AB26E55D-4AD9-4D63-808F-3950ECDFE3B2}" xr6:coauthVersionLast="47" xr6:coauthVersionMax="47" xr10:uidLastSave="{00000000-0000-0000-0000-000000000000}"/>
  <bookViews>
    <workbookView xWindow="-120" yWindow="-120" windowWidth="29040" windowHeight="15720" xr2:uid="{B0271724-06FB-43DC-AA71-5FE9A8C3BA7E}"/>
  </bookViews>
  <sheets>
    <sheet name="Planilh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Z51" i="1" l="1"/>
  <c r="L31" i="1"/>
  <c r="Z47" i="1"/>
  <c r="AN29" i="1"/>
  <c r="AN30" i="1"/>
  <c r="AN31" i="1"/>
  <c r="AN32" i="1"/>
  <c r="AN33" i="1"/>
  <c r="AN34" i="1"/>
  <c r="AN35" i="1"/>
  <c r="AN36" i="1"/>
  <c r="AN37" i="1"/>
  <c r="AN38" i="1"/>
  <c r="AN39" i="1"/>
  <c r="AN48" i="1"/>
  <c r="AN49" i="1"/>
  <c r="AN50" i="1"/>
  <c r="AN51" i="1"/>
  <c r="AN47" i="1"/>
  <c r="Z68" i="1"/>
  <c r="AN8" i="1"/>
  <c r="AN9" i="1"/>
  <c r="AN10" i="1"/>
  <c r="AN11" i="1"/>
  <c r="AN12" i="1"/>
  <c r="AN13" i="1"/>
  <c r="AN14" i="1"/>
  <c r="AN15" i="1"/>
  <c r="AN16" i="1"/>
  <c r="AN17" i="1"/>
  <c r="AN18" i="1"/>
  <c r="AN19" i="1"/>
  <c r="AN20" i="1"/>
  <c r="AN21" i="1"/>
  <c r="AN22" i="1"/>
  <c r="AN7" i="1"/>
  <c r="Z63" i="1"/>
  <c r="Z64" i="1"/>
  <c r="Z65" i="1"/>
  <c r="Z66" i="1"/>
  <c r="Z67" i="1"/>
  <c r="Z62" i="1"/>
  <c r="Z48" i="1"/>
  <c r="Z49" i="1"/>
  <c r="Z50" i="1"/>
  <c r="Z52" i="1"/>
  <c r="Z53" i="1"/>
  <c r="Z30" i="1"/>
  <c r="Z31" i="1"/>
  <c r="Z32" i="1"/>
  <c r="Z33" i="1"/>
  <c r="Z34" i="1"/>
  <c r="Z35" i="1"/>
  <c r="Z36" i="1"/>
  <c r="Z37" i="1"/>
  <c r="Z38" i="1"/>
  <c r="Z29" i="1"/>
  <c r="Z8" i="1"/>
  <c r="Z9" i="1"/>
  <c r="Z10" i="1"/>
  <c r="Z11" i="1"/>
  <c r="Z12" i="1"/>
  <c r="Z13" i="1"/>
  <c r="Z14" i="1"/>
  <c r="Z15" i="1"/>
  <c r="Z16" i="1"/>
  <c r="Z17" i="1"/>
  <c r="Z18" i="1"/>
  <c r="Z19" i="1"/>
  <c r="Z20" i="1"/>
  <c r="Z21" i="1"/>
  <c r="Z7" i="1"/>
  <c r="L30" i="1"/>
  <c r="L32" i="1"/>
  <c r="L33" i="1"/>
  <c r="L34" i="1"/>
  <c r="L35" i="1"/>
  <c r="L36" i="1"/>
  <c r="L37" i="1"/>
  <c r="L38" i="1"/>
  <c r="L39" i="1"/>
  <c r="L29" i="1"/>
  <c r="L12" i="1"/>
  <c r="L13" i="1"/>
  <c r="L14" i="1"/>
  <c r="L15" i="1"/>
  <c r="L16" i="1"/>
  <c r="L17" i="1"/>
  <c r="L18" i="1"/>
  <c r="L19" i="1"/>
  <c r="L20" i="1"/>
  <c r="L21" i="1"/>
  <c r="L11" i="1"/>
  <c r="L9" i="1"/>
  <c r="L8" i="1"/>
  <c r="L7" i="1"/>
  <c r="L10" i="1"/>
</calcChain>
</file>

<file path=xl/sharedStrings.xml><?xml version="1.0" encoding="utf-8"?>
<sst xmlns="http://schemas.openxmlformats.org/spreadsheetml/2006/main" count="370" uniqueCount="47">
  <si>
    <t>EXERCIO DE 2024</t>
  </si>
  <si>
    <t>EXERCIO DE 2025</t>
  </si>
  <si>
    <t>EXERCIO DE 2026</t>
  </si>
  <si>
    <t>SECRETARIA</t>
  </si>
  <si>
    <t>TIPO DO VEICULO</t>
  </si>
  <si>
    <t>DIFERENÇA DE VALORES DO EXERCIO DE 2024 PARA 2025</t>
  </si>
  <si>
    <t>DIFERENÇA DE VALORES DO EXERCIO DE 2025 PARA 2026</t>
  </si>
  <si>
    <t>OBRAS</t>
  </si>
  <si>
    <t>PASSEIO 1.0</t>
  </si>
  <si>
    <t>CAMIONETE CAB. SIMPLES</t>
  </si>
  <si>
    <t>EDUCAÇÃO</t>
  </si>
  <si>
    <t>ASS. SOCIAL</t>
  </si>
  <si>
    <t>GOVERNO</t>
  </si>
  <si>
    <t>CAMINHONETE CAB. DUPLA</t>
  </si>
  <si>
    <t>TRANSPORTE</t>
  </si>
  <si>
    <t>SAÚDE</t>
  </si>
  <si>
    <t>INTERLAGOS N° 060/2022</t>
  </si>
  <si>
    <t>ADMINISTRAÇÃO</t>
  </si>
  <si>
    <t xml:space="preserve">GABINETE </t>
  </si>
  <si>
    <t>MEIO AMBIENTE</t>
  </si>
  <si>
    <t>DESENVOLVIMENTO</t>
  </si>
  <si>
    <t>ESPORTE</t>
  </si>
  <si>
    <t>CIDADE</t>
  </si>
  <si>
    <t>ASS.SOCIAL</t>
  </si>
  <si>
    <t xml:space="preserve">VB N° 049/2020 </t>
  </si>
  <si>
    <t>TRANSPORTES</t>
  </si>
  <si>
    <t>AGRI. FAMILIAR</t>
  </si>
  <si>
    <t>CULTURA</t>
  </si>
  <si>
    <t>UTILITARIO 1.3</t>
  </si>
  <si>
    <t>PEDRINHO GILMAR SILVA N° 094/2025</t>
  </si>
  <si>
    <t>LGS N° 095/2025</t>
  </si>
  <si>
    <t>GABINETE</t>
  </si>
  <si>
    <t>INTERLAGOS N° 172/2025</t>
  </si>
  <si>
    <t>INTERLAGOS N° 197/2025</t>
  </si>
  <si>
    <t>AGRI.FAMILIAR</t>
  </si>
  <si>
    <t xml:space="preserve">EDUCAÇÃO </t>
  </si>
  <si>
    <t>PLANEJAMENTO</t>
  </si>
  <si>
    <r>
      <t>valor negativo</t>
    </r>
    <r>
      <rPr>
        <sz val="11"/>
        <color theme="1"/>
        <rFont val="Calibri"/>
        <family val="2"/>
        <scheme val="minor"/>
      </rPr>
      <t xml:space="preserve"> = redução de gasto</t>
    </r>
  </si>
  <si>
    <r>
      <t>valor positivo</t>
    </r>
    <r>
      <rPr>
        <sz val="11"/>
        <color theme="1"/>
        <rFont val="Calibri"/>
        <family val="2"/>
        <scheme val="minor"/>
      </rPr>
      <t xml:space="preserve"> = aumento de gasto</t>
    </r>
  </si>
  <si>
    <t>QUANT. DE VEÍCULOS</t>
  </si>
  <si>
    <t>CAMIONETE CAB. DUPLA 4x4</t>
  </si>
  <si>
    <t>CONSUMO MENSAL</t>
  </si>
  <si>
    <t>PASSEIO 1.3</t>
  </si>
  <si>
    <t>-</t>
  </si>
  <si>
    <t>DIFERENÇA DE CONSUMO MENSAL</t>
  </si>
  <si>
    <t>DIFERENÇA DE VALOR UNITÁRIO</t>
  </si>
  <si>
    <t>VALOR UNITÁRIO (MENSAL)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</si>
</sst>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5" x14ac:knownFonts="1">
    <font>
      <sz val="11"/>
      <color theme="1"/>
      <name val="Calibri"/>
      <family val="2"/>
      <scheme val="minor"/>
    </font>
    <font>
      <sz val="20"/>
      <color theme="1"/>
      <name val="Calibri"/>
      <family val="2"/>
      <scheme val="minor"/>
    </font>
    <font>
      <sz val="8"/>
      <name val="Calibri"/>
      <family val="2"/>
      <scheme val="minor"/>
    </font>
    <font>
      <b/>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1">
    <xf numFmtId="0" fontId="0" fillId="0" borderId="0"/>
  </cellStyleXfs>
  <cellXfs count="17">
    <xf numFmtId="0" fontId="0" fillId="0" borderId="0" xfId="0"/>
    <xf numFmtId="0" fontId="0" fillId="0" borderId="0" xfId="0" applyAlignment="1">
      <alignment horizontal="center"/>
    </xf>
    <xf numFmtId="44" fontId="0" fillId="0" borderId="0" xfId="0" applyNumberFormat="1" applyAlignment="1">
      <alignment horizontal="center"/>
    </xf>
    <xf numFmtId="0" fontId="3" fillId="0" borderId="0" xfId="0" applyFont="1"/>
    <xf numFmtId="44" fontId="0" fillId="0" borderId="0" xfId="0" applyNumberFormat="1"/>
    <xf numFmtId="0" fontId="4" fillId="0" borderId="0" xfId="0" applyFont="1" applyAlignment="1">
      <alignment horizontal="center"/>
    </xf>
    <xf numFmtId="0" fontId="0" fillId="3" borderId="1" xfId="0" applyFill="1" applyBorder="1" applyAlignment="1">
      <alignment horizontal="center"/>
    </xf>
    <xf numFmtId="0" fontId="0" fillId="0" borderId="1" xfId="0" applyBorder="1" applyAlignment="1">
      <alignment horizontal="center"/>
    </xf>
    <xf numFmtId="0" fontId="0" fillId="3" borderId="3" xfId="0" applyFill="1" applyBorder="1" applyAlignment="1">
      <alignment horizontal="center"/>
    </xf>
    <xf numFmtId="0" fontId="3" fillId="2" borderId="1" xfId="0" applyFont="1" applyFill="1" applyBorder="1" applyAlignment="1">
      <alignment horizontal="center"/>
    </xf>
    <xf numFmtId="0" fontId="0" fillId="0" borderId="0" xfId="0" applyAlignment="1">
      <alignment horizontal="center"/>
    </xf>
    <xf numFmtId="44" fontId="0" fillId="0" borderId="0" xfId="0" applyNumberFormat="1" applyAlignment="1">
      <alignment horizontal="center"/>
    </xf>
    <xf numFmtId="0" fontId="1" fillId="0" borderId="0" xfId="0" applyFont="1" applyAlignment="1">
      <alignment horizontal="center" vertical="center"/>
    </xf>
    <xf numFmtId="0" fontId="0" fillId="3" borderId="1" xfId="0" applyFill="1" applyBorder="1" applyAlignment="1">
      <alignment horizontal="center"/>
    </xf>
    <xf numFmtId="0" fontId="0" fillId="0" borderId="2" xfId="0" applyBorder="1" applyAlignment="1">
      <alignment horizontal="center"/>
    </xf>
    <xf numFmtId="44" fontId="0" fillId="0" borderId="2" xfId="0" applyNumberFormat="1" applyBorder="1" applyAlignment="1">
      <alignment horizontal="center"/>
    </xf>
    <xf numFmtId="44" fontId="0" fillId="3" borderId="1" xfId="0" applyNumberForma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9526</xdr:colOff>
      <xdr:row>37</xdr:row>
      <xdr:rowOff>9525</xdr:rowOff>
    </xdr:from>
    <xdr:to>
      <xdr:col>47</xdr:col>
      <xdr:colOff>9526</xdr:colOff>
      <xdr:row>42</xdr:row>
      <xdr:rowOff>9525</xdr:rowOff>
    </xdr:to>
    <xdr:sp macro="" textlink="">
      <xdr:nvSpPr>
        <xdr:cNvPr id="2" name="CaixaDeTexto 1">
          <a:extLst>
            <a:ext uri="{FF2B5EF4-FFF2-40B4-BE49-F238E27FC236}">
              <a16:creationId xmlns:a16="http://schemas.microsoft.com/office/drawing/2014/main" id="{090988C7-11AD-18BE-5CE2-40CEAEA43C27}"/>
            </a:ext>
          </a:extLst>
        </xdr:cNvPr>
        <xdr:cNvSpPr txBox="1"/>
      </xdr:nvSpPr>
      <xdr:spPr>
        <a:xfrm>
          <a:off x="29479876" y="7400925"/>
          <a:ext cx="699135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b="1"/>
            <a:t>Observação – Comparativo 2024 x 2025</a:t>
          </a:r>
        </a:p>
        <a:p>
          <a:r>
            <a:rPr lang="pt-BR"/>
            <a:t>A presente tabela demonstra a comparação entre os contratos dos exercícios de 2024 e 2025, considerando quantitativos, valores unitários e consumo mensal dos veículos locados.</a:t>
          </a:r>
        </a:p>
        <a:p>
          <a:r>
            <a:rPr lang="pt-BR"/>
            <a:t>As alterações identificadas decorrem de inclusões, exclusões, reajustes de valores e substituições contratuais, visando melhor atendimento e suporte às demandas operacionais das secretarias.</a:t>
          </a:r>
        </a:p>
        <a:p>
          <a:endParaRPr lang="pt-BR" sz="1100"/>
        </a:p>
      </xdr:txBody>
    </xdr:sp>
    <xdr:clientData/>
  </xdr:twoCellAnchor>
  <xdr:twoCellAnchor>
    <xdr:from>
      <xdr:col>48</xdr:col>
      <xdr:colOff>1</xdr:colOff>
      <xdr:row>32</xdr:row>
      <xdr:rowOff>9525</xdr:rowOff>
    </xdr:from>
    <xdr:to>
      <xdr:col>52</xdr:col>
      <xdr:colOff>0</xdr:colOff>
      <xdr:row>37</xdr:row>
      <xdr:rowOff>9525</xdr:rowOff>
    </xdr:to>
    <xdr:sp macro="" textlink="">
      <xdr:nvSpPr>
        <xdr:cNvPr id="3" name="CaixaDeTexto 2">
          <a:extLst>
            <a:ext uri="{FF2B5EF4-FFF2-40B4-BE49-F238E27FC236}">
              <a16:creationId xmlns:a16="http://schemas.microsoft.com/office/drawing/2014/main" id="{3EAA4D08-8909-4537-9C28-299B517B9E82}"/>
            </a:ext>
          </a:extLst>
        </xdr:cNvPr>
        <xdr:cNvSpPr txBox="1"/>
      </xdr:nvSpPr>
      <xdr:spPr>
        <a:xfrm>
          <a:off x="37109401" y="6448425"/>
          <a:ext cx="6686549"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b="1"/>
            <a:t>Observação – Comparativo 2025 x 2026</a:t>
          </a:r>
        </a:p>
        <a:p>
          <a:r>
            <a:rPr lang="pt-BR"/>
            <a:t>A presente tabela apresenta as alterações entre os contratos dos exercícios de 2025 e 2026, considerando quantidade de veículos, valores mensais e consumo por secretaria.</a:t>
          </a:r>
        </a:p>
        <a:p>
          <a:r>
            <a:rPr lang="pt-BR"/>
            <a:t>Os acréscimos e reduções observados ocorreram em razão de adequações contratuais e da necessidade de atender com maior eficiência as demandas administrativas e operacionais dos setores públicos.</a:t>
          </a:r>
        </a:p>
        <a:p>
          <a:endParaRPr lang="pt-BR" sz="1100"/>
        </a:p>
      </xdr:txBody>
    </xdr:sp>
    <xdr:clientData/>
  </xdr:twoCellAnchor>
  <xdr:twoCellAnchor>
    <xdr:from>
      <xdr:col>1</xdr:col>
      <xdr:colOff>0</xdr:colOff>
      <xdr:row>41</xdr:row>
      <xdr:rowOff>0</xdr:rowOff>
    </xdr:from>
    <xdr:to>
      <xdr:col>11</xdr:col>
      <xdr:colOff>476250</xdr:colOff>
      <xdr:row>44</xdr:row>
      <xdr:rowOff>266700</xdr:rowOff>
    </xdr:to>
    <xdr:sp macro="" textlink="">
      <xdr:nvSpPr>
        <xdr:cNvPr id="6" name="CaixaDeTexto 5">
          <a:extLst>
            <a:ext uri="{FF2B5EF4-FFF2-40B4-BE49-F238E27FC236}">
              <a16:creationId xmlns:a16="http://schemas.microsoft.com/office/drawing/2014/main" id="{2169C8D9-BB34-490E-9AD3-1B29950F139E}"/>
            </a:ext>
          </a:extLst>
        </xdr:cNvPr>
        <xdr:cNvSpPr txBox="1"/>
      </xdr:nvSpPr>
      <xdr:spPr>
        <a:xfrm>
          <a:off x="457200" y="8153400"/>
          <a:ext cx="7305675"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b="1"/>
            <a:t>Observação – Exercício 2024</a:t>
          </a:r>
        </a:p>
        <a:p>
          <a:r>
            <a:rPr lang="pt-BR"/>
            <a:t>No exercício de 2024, os serviços de locação de veículos foram executados por meio dos contratos Interlagos e VB, os quais possuíam valores distintos entre si, conforme as condições estabelecidas em cada contratação.</a:t>
          </a:r>
        </a:p>
        <a:p>
          <a:r>
            <a:rPr lang="pt-BR"/>
            <a:t>A distribuição dos veículos ocorreu de acordo com a necessidade e demanda operacional de cada secretaria.</a:t>
          </a:r>
        </a:p>
        <a:p>
          <a:endParaRPr lang="pt-BR" sz="1100"/>
        </a:p>
      </xdr:txBody>
    </xdr:sp>
    <xdr:clientData/>
  </xdr:twoCellAnchor>
  <xdr:twoCellAnchor>
    <xdr:from>
      <xdr:col>14</xdr:col>
      <xdr:colOff>333374</xdr:colOff>
      <xdr:row>69</xdr:row>
      <xdr:rowOff>0</xdr:rowOff>
    </xdr:from>
    <xdr:to>
      <xdr:col>28</xdr:col>
      <xdr:colOff>9524</xdr:colOff>
      <xdr:row>75</xdr:row>
      <xdr:rowOff>38100</xdr:rowOff>
    </xdr:to>
    <xdr:sp macro="" textlink="">
      <xdr:nvSpPr>
        <xdr:cNvPr id="7" name="CaixaDeTexto 6">
          <a:extLst>
            <a:ext uri="{FF2B5EF4-FFF2-40B4-BE49-F238E27FC236}">
              <a16:creationId xmlns:a16="http://schemas.microsoft.com/office/drawing/2014/main" id="{06B78195-712F-4D22-B460-0501D4EF5E84}"/>
            </a:ext>
          </a:extLst>
        </xdr:cNvPr>
        <xdr:cNvSpPr txBox="1"/>
      </xdr:nvSpPr>
      <xdr:spPr>
        <a:xfrm>
          <a:off x="9448799" y="13773150"/>
          <a:ext cx="8848725"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b="1"/>
            <a:t>Observação – Exercício 2025</a:t>
          </a:r>
        </a:p>
        <a:p>
          <a:r>
            <a:rPr lang="pt-BR"/>
            <a:t>No exercício de 2025, os serviços de locação de veículos foram executados por meio de contratos distintos, conforme as necessidades administrativas e operacionais de cada secretaria.</a:t>
          </a:r>
        </a:p>
        <a:p>
          <a:r>
            <a:rPr lang="pt-BR"/>
            <a:t>Ressalta-se que, diferentemente do exercício de 2024, no ano de 2025 foi possível estabelecer padronização dos valores praticados nos contratos, não havendo diferença de valor entre veículos da mesma categoria em contratos distintos, proporcionando maior uniformidade e controle contratual.</a:t>
          </a:r>
        </a:p>
        <a:p>
          <a:endParaRPr lang="pt-BR" sz="1100"/>
        </a:p>
      </xdr:txBody>
    </xdr:sp>
    <xdr:clientData/>
  </xdr:twoCellAnchor>
  <xdr:twoCellAnchor>
    <xdr:from>
      <xdr:col>29</xdr:col>
      <xdr:colOff>9525</xdr:colOff>
      <xdr:row>51</xdr:row>
      <xdr:rowOff>190499</xdr:rowOff>
    </xdr:from>
    <xdr:to>
      <xdr:col>42</xdr:col>
      <xdr:colOff>0</xdr:colOff>
      <xdr:row>59</xdr:row>
      <xdr:rowOff>28574</xdr:rowOff>
    </xdr:to>
    <xdr:sp macro="" textlink="">
      <xdr:nvSpPr>
        <xdr:cNvPr id="9" name="CaixaDeTexto 8">
          <a:extLst>
            <a:ext uri="{FF2B5EF4-FFF2-40B4-BE49-F238E27FC236}">
              <a16:creationId xmlns:a16="http://schemas.microsoft.com/office/drawing/2014/main" id="{E68A2099-A98E-41D0-A7C6-86C9C17226E3}"/>
            </a:ext>
          </a:extLst>
        </xdr:cNvPr>
        <xdr:cNvSpPr txBox="1"/>
      </xdr:nvSpPr>
      <xdr:spPr>
        <a:xfrm>
          <a:off x="17964150" y="10391774"/>
          <a:ext cx="8801100"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b="1"/>
            <a:t>Observação – Exercício 2026</a:t>
          </a:r>
        </a:p>
        <a:p>
          <a:r>
            <a:rPr lang="pt-BR"/>
            <a:t>No exercício de 2026, os contratos de locação de veículos permaneceram com valores padronizados por categoria, seguindo o mesmo modelo adotado no exercício de 2025.</a:t>
          </a:r>
        </a:p>
        <a:p>
          <a:r>
            <a:rPr lang="pt-BR"/>
            <a:t>Durante o período, houve aumento e redução na quantidade de veículos conforme a necessidade de cada secretaria, mantendo-se dentro da demanda prevista e sem alterações fora do esperado, conforme demonstrado na planilha comparativa.</a:t>
          </a:r>
        </a:p>
        <a:p>
          <a:r>
            <a:rPr lang="pt-BR"/>
            <a:t>Ressalta-se ainda que ocorreram adequações administrativas entre os setores, com a inclusão da Secretaria de Planejamento e a unificação das Secretarias de Obras e Transportes.</a:t>
          </a:r>
        </a:p>
        <a:p>
          <a:endParaRPr lang="pt-BR" sz="1100"/>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E9237-E1CC-4E2A-BD61-51C6419AA62C}">
  <dimension ref="B2:BM69"/>
  <sheetViews>
    <sheetView tabSelected="1" topLeftCell="AT1" zoomScaleNormal="100" workbookViewId="0">
      <selection activeCell="BC19" sqref="BC19"/>
    </sheetView>
  </sheetViews>
  <sheetFormatPr defaultRowHeight="15" x14ac:dyDescent="0.25"/>
  <cols>
    <col min="1" max="1" width="6.85546875" customWidth="1"/>
    <col min="11" max="11" width="20.140625" customWidth="1"/>
    <col min="15" max="15" width="5" customWidth="1"/>
    <col min="18" max="18" width="7" customWidth="1"/>
    <col min="19" max="21" width="7.7109375" customWidth="1"/>
    <col min="24" max="24" width="7.7109375" customWidth="1"/>
    <col min="25" max="25" width="22.42578125" customWidth="1"/>
    <col min="29" max="29" width="5" customWidth="1"/>
    <col min="39" max="39" width="22.42578125" customWidth="1"/>
    <col min="43" max="43" width="30.5703125" customWidth="1"/>
    <col min="44" max="45" width="24.5703125" style="1" customWidth="1"/>
    <col min="46" max="46" width="29.85546875" customWidth="1"/>
    <col min="47" max="47" width="30.5703125" customWidth="1"/>
    <col min="48" max="48" width="9.7109375" customWidth="1"/>
    <col min="49" max="50" width="24.5703125" customWidth="1"/>
    <col min="51" max="51" width="30.7109375" customWidth="1"/>
    <col min="52" max="52" width="34.5703125" customWidth="1"/>
    <col min="53" max="53" width="4.140625" customWidth="1"/>
  </cols>
  <sheetData>
    <row r="2" spans="2:65" ht="15" customHeight="1" x14ac:dyDescent="0.25">
      <c r="B2" s="12" t="s">
        <v>0</v>
      </c>
      <c r="C2" s="12"/>
      <c r="D2" s="12"/>
      <c r="E2" s="12"/>
      <c r="F2" s="12"/>
      <c r="G2" s="12"/>
      <c r="H2" s="12"/>
      <c r="I2" s="12"/>
      <c r="J2" s="12"/>
      <c r="K2" s="12"/>
      <c r="L2" s="12"/>
      <c r="M2" s="12"/>
      <c r="N2" s="12"/>
      <c r="P2" s="12" t="s">
        <v>1</v>
      </c>
      <c r="Q2" s="12"/>
      <c r="R2" s="12"/>
      <c r="S2" s="12"/>
      <c r="T2" s="12"/>
      <c r="U2" s="12"/>
      <c r="V2" s="12"/>
      <c r="W2" s="12"/>
      <c r="X2" s="12"/>
      <c r="Y2" s="12"/>
      <c r="Z2" s="12"/>
      <c r="AA2" s="12"/>
      <c r="AB2" s="12"/>
      <c r="AD2" s="12" t="s">
        <v>2</v>
      </c>
      <c r="AE2" s="12"/>
      <c r="AF2" s="12"/>
      <c r="AG2" s="12"/>
      <c r="AH2" s="12"/>
      <c r="AI2" s="12"/>
      <c r="AJ2" s="12"/>
      <c r="AK2" s="12"/>
      <c r="AL2" s="12"/>
      <c r="AM2" s="12"/>
      <c r="AN2" s="12"/>
      <c r="AO2" s="12"/>
      <c r="AP2" s="12"/>
      <c r="AR2" s="12" t="s">
        <v>5</v>
      </c>
      <c r="AS2" s="12"/>
      <c r="AT2" s="12"/>
      <c r="AU2" s="12"/>
      <c r="AW2" s="12" t="s">
        <v>6</v>
      </c>
      <c r="AX2" s="12"/>
      <c r="AY2" s="12"/>
      <c r="AZ2" s="12"/>
      <c r="BB2" s="12"/>
      <c r="BC2" s="12"/>
      <c r="BD2" s="12"/>
      <c r="BE2" s="12"/>
      <c r="BF2" s="12"/>
      <c r="BG2" s="12"/>
      <c r="BH2" s="12"/>
      <c r="BI2" s="12"/>
      <c r="BJ2" s="12"/>
      <c r="BK2" s="12"/>
      <c r="BL2" s="12"/>
      <c r="BM2" s="12"/>
    </row>
    <row r="3" spans="2:65" ht="15" customHeight="1" x14ac:dyDescent="0.25">
      <c r="B3" s="12"/>
      <c r="C3" s="12"/>
      <c r="D3" s="12"/>
      <c r="E3" s="12"/>
      <c r="F3" s="12"/>
      <c r="G3" s="12"/>
      <c r="H3" s="12"/>
      <c r="I3" s="12"/>
      <c r="J3" s="12"/>
      <c r="K3" s="12"/>
      <c r="L3" s="12"/>
      <c r="M3" s="12"/>
      <c r="N3" s="12"/>
      <c r="P3" s="12"/>
      <c r="Q3" s="12"/>
      <c r="R3" s="12"/>
      <c r="S3" s="12"/>
      <c r="T3" s="12"/>
      <c r="U3" s="12"/>
      <c r="V3" s="12"/>
      <c r="W3" s="12"/>
      <c r="X3" s="12"/>
      <c r="Y3" s="12"/>
      <c r="Z3" s="12"/>
      <c r="AA3" s="12"/>
      <c r="AB3" s="12"/>
      <c r="AD3" s="12"/>
      <c r="AE3" s="12"/>
      <c r="AF3" s="12"/>
      <c r="AG3" s="12"/>
      <c r="AH3" s="12"/>
      <c r="AI3" s="12"/>
      <c r="AJ3" s="12"/>
      <c r="AK3" s="12"/>
      <c r="AL3" s="12"/>
      <c r="AM3" s="12"/>
      <c r="AN3" s="12"/>
      <c r="AO3" s="12"/>
      <c r="AP3" s="12"/>
      <c r="AR3" s="12"/>
      <c r="AS3" s="12"/>
      <c r="AT3" s="12"/>
      <c r="AU3" s="12"/>
      <c r="AW3" s="12"/>
      <c r="AX3" s="12"/>
      <c r="AY3" s="12"/>
      <c r="AZ3" s="12"/>
      <c r="BB3" s="12"/>
      <c r="BC3" s="12"/>
      <c r="BD3" s="12"/>
      <c r="BE3" s="12"/>
      <c r="BF3" s="12"/>
      <c r="BG3" s="12"/>
      <c r="BH3" s="12"/>
      <c r="BI3" s="12"/>
      <c r="BJ3" s="12"/>
      <c r="BK3" s="12"/>
      <c r="BL3" s="12"/>
      <c r="BM3" s="12"/>
    </row>
    <row r="4" spans="2:65" ht="15" customHeight="1" x14ac:dyDescent="0.25">
      <c r="B4" s="12"/>
      <c r="C4" s="12"/>
      <c r="D4" s="12"/>
      <c r="E4" s="12"/>
      <c r="F4" s="12"/>
      <c r="G4" s="12"/>
      <c r="H4" s="12"/>
      <c r="I4" s="12"/>
      <c r="J4" s="12"/>
      <c r="K4" s="12"/>
      <c r="L4" s="12"/>
      <c r="M4" s="12"/>
      <c r="N4" s="12"/>
      <c r="P4" s="12"/>
      <c r="Q4" s="12"/>
      <c r="R4" s="12"/>
      <c r="S4" s="12"/>
      <c r="T4" s="12"/>
      <c r="U4" s="12"/>
      <c r="V4" s="12"/>
      <c r="W4" s="12"/>
      <c r="X4" s="12"/>
      <c r="Y4" s="12"/>
      <c r="Z4" s="12"/>
      <c r="AA4" s="12"/>
      <c r="AB4" s="12"/>
      <c r="AD4" s="12"/>
      <c r="AE4" s="12"/>
      <c r="AF4" s="12"/>
      <c r="AG4" s="12"/>
      <c r="AH4" s="12"/>
      <c r="AI4" s="12"/>
      <c r="AJ4" s="12"/>
      <c r="AK4" s="12"/>
      <c r="AL4" s="12"/>
      <c r="AM4" s="12"/>
      <c r="AN4" s="12"/>
      <c r="AO4" s="12"/>
      <c r="AP4" s="12"/>
      <c r="AR4" s="12"/>
      <c r="AS4" s="12"/>
      <c r="AT4" s="12"/>
      <c r="AU4" s="12"/>
      <c r="AW4" s="12"/>
      <c r="AX4" s="12"/>
      <c r="AY4" s="12"/>
      <c r="AZ4" s="12"/>
      <c r="BB4" s="12"/>
      <c r="BC4" s="12"/>
      <c r="BD4" s="12"/>
      <c r="BE4" s="12"/>
      <c r="BF4" s="12"/>
      <c r="BG4" s="12"/>
      <c r="BH4" s="12"/>
      <c r="BI4" s="12"/>
      <c r="BJ4" s="12"/>
      <c r="BK4" s="12"/>
      <c r="BL4" s="12"/>
      <c r="BM4" s="12"/>
    </row>
    <row r="5" spans="2:65" ht="31.5" customHeight="1" x14ac:dyDescent="0.25">
      <c r="B5" s="12" t="s">
        <v>16</v>
      </c>
      <c r="C5" s="12"/>
      <c r="D5" s="12"/>
      <c r="E5" s="12"/>
      <c r="F5" s="12"/>
      <c r="G5" s="12"/>
      <c r="H5" s="12"/>
      <c r="I5" s="12"/>
      <c r="J5" s="12"/>
      <c r="K5" s="12"/>
      <c r="L5" s="12"/>
      <c r="M5" s="12"/>
      <c r="N5" s="12"/>
      <c r="P5" s="12" t="s">
        <v>29</v>
      </c>
      <c r="Q5" s="12"/>
      <c r="R5" s="12"/>
      <c r="S5" s="12"/>
      <c r="T5" s="12"/>
      <c r="U5" s="12"/>
      <c r="V5" s="12"/>
      <c r="W5" s="12"/>
      <c r="X5" s="12"/>
      <c r="Y5" s="12"/>
      <c r="Z5" s="12"/>
      <c r="AA5" s="12"/>
      <c r="AB5" s="12"/>
      <c r="AD5" s="12" t="s">
        <v>29</v>
      </c>
      <c r="AE5" s="12"/>
      <c r="AF5" s="12"/>
      <c r="AG5" s="12"/>
      <c r="AH5" s="12"/>
      <c r="AI5" s="12"/>
      <c r="AJ5" s="12"/>
      <c r="AK5" s="12"/>
      <c r="AL5" s="12"/>
      <c r="AM5" s="12"/>
      <c r="AN5" s="12"/>
      <c r="AO5" s="12"/>
      <c r="AP5" s="12"/>
      <c r="AR5" s="12"/>
      <c r="AS5" s="12"/>
      <c r="AT5" s="12"/>
      <c r="AU5" s="12"/>
      <c r="AW5" s="12"/>
      <c r="AX5" s="12"/>
      <c r="AY5" s="12"/>
      <c r="AZ5" s="12"/>
      <c r="BB5" s="12"/>
      <c r="BC5" s="12"/>
      <c r="BD5" s="12"/>
      <c r="BE5" s="12"/>
      <c r="BF5" s="12"/>
      <c r="BG5" s="12"/>
      <c r="BH5" s="12"/>
      <c r="BI5" s="12"/>
      <c r="BJ5" s="12"/>
      <c r="BK5" s="12"/>
      <c r="BL5" s="12"/>
      <c r="BM5" s="12"/>
    </row>
    <row r="6" spans="2:65" ht="14.25" customHeight="1" x14ac:dyDescent="0.25">
      <c r="B6" s="10" t="s">
        <v>3</v>
      </c>
      <c r="C6" s="10"/>
      <c r="D6" s="10"/>
      <c r="E6" s="10" t="s">
        <v>4</v>
      </c>
      <c r="F6" s="10"/>
      <c r="G6" s="10"/>
      <c r="H6" s="10" t="s">
        <v>46</v>
      </c>
      <c r="I6" s="10"/>
      <c r="J6" s="10"/>
      <c r="K6" s="1" t="s">
        <v>39</v>
      </c>
      <c r="L6" s="10" t="s">
        <v>41</v>
      </c>
      <c r="M6" s="10"/>
      <c r="N6" s="10"/>
      <c r="P6" s="10" t="s">
        <v>3</v>
      </c>
      <c r="Q6" s="10"/>
      <c r="R6" s="10"/>
      <c r="S6" s="10" t="s">
        <v>4</v>
      </c>
      <c r="T6" s="10"/>
      <c r="U6" s="10"/>
      <c r="V6" s="10" t="s">
        <v>46</v>
      </c>
      <c r="W6" s="10"/>
      <c r="X6" s="10"/>
      <c r="Y6" s="1" t="s">
        <v>39</v>
      </c>
      <c r="Z6" s="10" t="s">
        <v>41</v>
      </c>
      <c r="AA6" s="10"/>
      <c r="AB6" s="10"/>
      <c r="AD6" s="10" t="s">
        <v>3</v>
      </c>
      <c r="AE6" s="10"/>
      <c r="AF6" s="10"/>
      <c r="AG6" s="10" t="s">
        <v>4</v>
      </c>
      <c r="AH6" s="10"/>
      <c r="AI6" s="10"/>
      <c r="AJ6" s="10" t="s">
        <v>46</v>
      </c>
      <c r="AK6" s="10"/>
      <c r="AL6" s="10"/>
      <c r="AM6" s="5" t="s">
        <v>39</v>
      </c>
      <c r="AN6" s="10" t="s">
        <v>41</v>
      </c>
      <c r="AO6" s="10"/>
      <c r="AP6" s="10"/>
      <c r="AR6" s="1" t="s">
        <v>3</v>
      </c>
      <c r="AS6" s="1" t="s">
        <v>4</v>
      </c>
      <c r="AT6" s="1" t="s">
        <v>45</v>
      </c>
      <c r="AU6" s="1" t="s">
        <v>44</v>
      </c>
      <c r="AW6" s="1" t="s">
        <v>3</v>
      </c>
      <c r="AX6" s="1" t="s">
        <v>4</v>
      </c>
      <c r="AY6" s="1" t="s">
        <v>45</v>
      </c>
      <c r="AZ6" s="1" t="s">
        <v>44</v>
      </c>
      <c r="BB6" s="10"/>
      <c r="BC6" s="10"/>
      <c r="BD6" s="10"/>
      <c r="BE6" s="10"/>
      <c r="BF6" s="10"/>
      <c r="BG6" s="10"/>
      <c r="BH6" s="10"/>
      <c r="BI6" s="10"/>
      <c r="BJ6" s="10"/>
      <c r="BK6" s="10"/>
      <c r="BL6" s="10"/>
      <c r="BM6" s="10"/>
    </row>
    <row r="7" spans="2:65" x14ac:dyDescent="0.25">
      <c r="B7" s="13" t="s">
        <v>19</v>
      </c>
      <c r="C7" s="13"/>
      <c r="D7" s="13"/>
      <c r="E7" s="10" t="s">
        <v>8</v>
      </c>
      <c r="F7" s="10"/>
      <c r="G7" s="10"/>
      <c r="H7" s="11">
        <v>1970</v>
      </c>
      <c r="I7" s="11"/>
      <c r="J7" s="11"/>
      <c r="K7" s="1">
        <v>1</v>
      </c>
      <c r="L7" s="11">
        <f t="shared" ref="L7:L13" si="0">SUM(K7*H7)</f>
        <v>1970</v>
      </c>
      <c r="M7" s="11"/>
      <c r="N7" s="11"/>
      <c r="P7" s="13" t="s">
        <v>12</v>
      </c>
      <c r="Q7" s="13"/>
      <c r="R7" s="13"/>
      <c r="S7" s="10" t="s">
        <v>8</v>
      </c>
      <c r="T7" s="10"/>
      <c r="U7" s="10"/>
      <c r="V7" s="11">
        <v>2388.9899999999998</v>
      </c>
      <c r="W7" s="11"/>
      <c r="X7" s="11"/>
      <c r="Y7" s="1">
        <v>2</v>
      </c>
      <c r="Z7" s="11">
        <f>SUM(Y7*V7)</f>
        <v>4777.9799999999996</v>
      </c>
      <c r="AA7" s="10"/>
      <c r="AB7" s="10"/>
      <c r="AD7" s="13" t="s">
        <v>15</v>
      </c>
      <c r="AE7" s="13"/>
      <c r="AF7" s="13"/>
      <c r="AG7" s="10" t="s">
        <v>8</v>
      </c>
      <c r="AH7" s="10"/>
      <c r="AI7" s="10"/>
      <c r="AJ7" s="11">
        <v>2388.9899999999998</v>
      </c>
      <c r="AK7" s="11"/>
      <c r="AL7" s="11"/>
      <c r="AM7" s="1">
        <v>1</v>
      </c>
      <c r="AN7" s="11">
        <f>SUM(AM7*AJ7)</f>
        <v>2388.9899999999998</v>
      </c>
      <c r="AO7" s="10"/>
      <c r="AP7" s="10"/>
      <c r="AQ7" s="3"/>
      <c r="AR7" s="6" t="s">
        <v>17</v>
      </c>
      <c r="AS7" s="1" t="s">
        <v>8</v>
      </c>
      <c r="AT7" s="4">
        <v>-2069.25</v>
      </c>
      <c r="AU7" s="4">
        <v>-2069.25</v>
      </c>
      <c r="AW7" s="6" t="s">
        <v>26</v>
      </c>
      <c r="AX7" s="7" t="s">
        <v>8</v>
      </c>
      <c r="AY7" s="4">
        <v>-2388.9899999999998</v>
      </c>
      <c r="AZ7" s="4">
        <v>-2388.9899999999998</v>
      </c>
    </row>
    <row r="8" spans="2:65" x14ac:dyDescent="0.25">
      <c r="B8" s="13" t="s">
        <v>19</v>
      </c>
      <c r="C8" s="13"/>
      <c r="D8" s="13"/>
      <c r="E8" s="14" t="s">
        <v>9</v>
      </c>
      <c r="F8" s="14"/>
      <c r="G8" s="14"/>
      <c r="H8" s="15">
        <v>2395</v>
      </c>
      <c r="I8" s="15"/>
      <c r="J8" s="15"/>
      <c r="K8" s="1">
        <v>3</v>
      </c>
      <c r="L8" s="15">
        <f t="shared" si="0"/>
        <v>7185</v>
      </c>
      <c r="M8" s="15"/>
      <c r="N8" s="15"/>
      <c r="P8" s="13" t="s">
        <v>23</v>
      </c>
      <c r="Q8" s="13"/>
      <c r="R8" s="13"/>
      <c r="S8" s="10" t="s">
        <v>8</v>
      </c>
      <c r="T8" s="10"/>
      <c r="U8" s="10"/>
      <c r="V8" s="11">
        <v>2388.9899999999998</v>
      </c>
      <c r="W8" s="11"/>
      <c r="X8" s="11"/>
      <c r="Y8" s="1">
        <v>1</v>
      </c>
      <c r="Z8" s="11">
        <f t="shared" ref="Z8:Z21" si="1">SUM(Y8*V8)</f>
        <v>2388.9899999999998</v>
      </c>
      <c r="AA8" s="10"/>
      <c r="AB8" s="10"/>
      <c r="AD8" s="13" t="s">
        <v>12</v>
      </c>
      <c r="AE8" s="13"/>
      <c r="AF8" s="13"/>
      <c r="AG8" s="10" t="s">
        <v>8</v>
      </c>
      <c r="AH8" s="10"/>
      <c r="AI8" s="10"/>
      <c r="AJ8" s="11">
        <v>2388.9899999999998</v>
      </c>
      <c r="AK8" s="11"/>
      <c r="AL8" s="11"/>
      <c r="AM8" s="1">
        <v>2</v>
      </c>
      <c r="AN8" s="11">
        <f t="shared" ref="AN8:AN22" si="2">SUM(AM8*AJ8)</f>
        <v>4777.9799999999996</v>
      </c>
      <c r="AO8" s="10"/>
      <c r="AP8" s="10"/>
      <c r="AQ8" s="3"/>
      <c r="AR8" s="6" t="s">
        <v>26</v>
      </c>
      <c r="AS8" s="1" t="s">
        <v>8</v>
      </c>
      <c r="AT8" s="4">
        <v>7166.97</v>
      </c>
      <c r="AU8" s="4">
        <v>7166.97</v>
      </c>
      <c r="AW8" s="6" t="s">
        <v>26</v>
      </c>
      <c r="AX8" s="7" t="s">
        <v>28</v>
      </c>
      <c r="AY8" s="4">
        <v>0</v>
      </c>
      <c r="AZ8" s="4" t="s">
        <v>43</v>
      </c>
    </row>
    <row r="9" spans="2:65" x14ac:dyDescent="0.25">
      <c r="B9" s="13" t="s">
        <v>14</v>
      </c>
      <c r="C9" s="13"/>
      <c r="D9" s="13"/>
      <c r="E9" s="10" t="s">
        <v>13</v>
      </c>
      <c r="F9" s="10"/>
      <c r="G9" s="10"/>
      <c r="H9" s="11">
        <v>3895</v>
      </c>
      <c r="I9" s="11"/>
      <c r="J9" s="11"/>
      <c r="K9" s="1">
        <v>1</v>
      </c>
      <c r="L9" s="11">
        <f t="shared" si="0"/>
        <v>3895</v>
      </c>
      <c r="M9" s="11"/>
      <c r="N9" s="11"/>
      <c r="P9" s="13" t="s">
        <v>23</v>
      </c>
      <c r="Q9" s="13"/>
      <c r="R9" s="13"/>
      <c r="S9" s="10" t="s">
        <v>28</v>
      </c>
      <c r="T9" s="10"/>
      <c r="U9" s="10"/>
      <c r="V9" s="11">
        <v>2992.74</v>
      </c>
      <c r="W9" s="11"/>
      <c r="X9" s="11"/>
      <c r="Y9" s="1">
        <v>1</v>
      </c>
      <c r="Z9" s="11">
        <f t="shared" si="1"/>
        <v>2992.74</v>
      </c>
      <c r="AA9" s="10"/>
      <c r="AB9" s="10"/>
      <c r="AD9" s="13" t="s">
        <v>23</v>
      </c>
      <c r="AE9" s="13"/>
      <c r="AF9" s="13"/>
      <c r="AG9" s="10" t="s">
        <v>8</v>
      </c>
      <c r="AH9" s="10"/>
      <c r="AI9" s="10"/>
      <c r="AJ9" s="11">
        <v>2388.9899999999998</v>
      </c>
      <c r="AK9" s="11"/>
      <c r="AL9" s="11"/>
      <c r="AM9" s="1">
        <v>1</v>
      </c>
      <c r="AN9" s="11">
        <f t="shared" si="2"/>
        <v>2388.9899999999998</v>
      </c>
      <c r="AO9" s="10"/>
      <c r="AP9" s="10"/>
      <c r="AR9" s="6" t="s">
        <v>26</v>
      </c>
      <c r="AS9" s="1" t="s">
        <v>28</v>
      </c>
      <c r="AT9" s="4">
        <v>14963.7</v>
      </c>
      <c r="AU9" s="4">
        <v>1246.98</v>
      </c>
      <c r="AW9" s="6" t="s">
        <v>27</v>
      </c>
      <c r="AX9" s="7" t="s">
        <v>8</v>
      </c>
      <c r="AY9" s="4">
        <v>0</v>
      </c>
      <c r="AZ9" s="4">
        <v>0</v>
      </c>
    </row>
    <row r="10" spans="2:65" x14ac:dyDescent="0.25">
      <c r="B10" s="13" t="s">
        <v>14</v>
      </c>
      <c r="C10" s="13"/>
      <c r="D10" s="13"/>
      <c r="E10" s="14" t="s">
        <v>8</v>
      </c>
      <c r="F10" s="14"/>
      <c r="G10" s="14"/>
      <c r="H10" s="15">
        <v>1970</v>
      </c>
      <c r="I10" s="15"/>
      <c r="J10" s="15"/>
      <c r="K10" s="1">
        <v>2</v>
      </c>
      <c r="L10" s="15">
        <f t="shared" si="0"/>
        <v>3940</v>
      </c>
      <c r="M10" s="15"/>
      <c r="N10" s="15"/>
      <c r="P10" s="13" t="s">
        <v>15</v>
      </c>
      <c r="Q10" s="13"/>
      <c r="R10" s="13"/>
      <c r="S10" s="10" t="s">
        <v>8</v>
      </c>
      <c r="T10" s="10"/>
      <c r="U10" s="10"/>
      <c r="V10" s="11">
        <v>2388.9899999999998</v>
      </c>
      <c r="W10" s="11"/>
      <c r="X10" s="11"/>
      <c r="Y10" s="1">
        <v>1</v>
      </c>
      <c r="Z10" s="11">
        <f t="shared" si="1"/>
        <v>2388.9899999999998</v>
      </c>
      <c r="AA10" s="10"/>
      <c r="AB10" s="10"/>
      <c r="AD10" s="13" t="s">
        <v>23</v>
      </c>
      <c r="AE10" s="13"/>
      <c r="AF10" s="13"/>
      <c r="AG10" s="10" t="s">
        <v>28</v>
      </c>
      <c r="AH10" s="10"/>
      <c r="AI10" s="10"/>
      <c r="AJ10" s="11">
        <v>2992.74</v>
      </c>
      <c r="AK10" s="11"/>
      <c r="AL10" s="11"/>
      <c r="AM10" s="1">
        <v>1</v>
      </c>
      <c r="AN10" s="11">
        <f t="shared" si="2"/>
        <v>2992.74</v>
      </c>
      <c r="AO10" s="10"/>
      <c r="AP10" s="10"/>
      <c r="AR10" s="6" t="s">
        <v>11</v>
      </c>
      <c r="AS10" s="1" t="s">
        <v>28</v>
      </c>
      <c r="AT10" s="4">
        <v>597.74</v>
      </c>
      <c r="AU10" s="4">
        <v>3590.48</v>
      </c>
      <c r="AW10" s="6" t="s">
        <v>27</v>
      </c>
      <c r="AX10" s="7" t="s">
        <v>28</v>
      </c>
      <c r="AY10" s="4">
        <v>0</v>
      </c>
      <c r="AZ10" s="4">
        <v>0</v>
      </c>
    </row>
    <row r="11" spans="2:65" x14ac:dyDescent="0.25">
      <c r="B11" s="13" t="s">
        <v>14</v>
      </c>
      <c r="C11" s="13"/>
      <c r="D11" s="13"/>
      <c r="E11" s="14" t="s">
        <v>9</v>
      </c>
      <c r="F11" s="14"/>
      <c r="G11" s="14"/>
      <c r="H11" s="15">
        <v>2395</v>
      </c>
      <c r="I11" s="15"/>
      <c r="J11" s="15"/>
      <c r="K11" s="1">
        <v>1</v>
      </c>
      <c r="L11" s="15">
        <f t="shared" si="0"/>
        <v>2395</v>
      </c>
      <c r="M11" s="15"/>
      <c r="N11" s="15"/>
      <c r="P11" s="13" t="s">
        <v>25</v>
      </c>
      <c r="Q11" s="13"/>
      <c r="R11" s="13"/>
      <c r="S11" s="10" t="s">
        <v>8</v>
      </c>
      <c r="T11" s="10"/>
      <c r="U11" s="10"/>
      <c r="V11" s="11">
        <v>2388.9899999999998</v>
      </c>
      <c r="W11" s="11"/>
      <c r="X11" s="11"/>
      <c r="Y11" s="1">
        <v>2</v>
      </c>
      <c r="Z11" s="11">
        <f t="shared" si="1"/>
        <v>4777.9799999999996</v>
      </c>
      <c r="AA11" s="10"/>
      <c r="AB11" s="10"/>
      <c r="AD11" s="13" t="s">
        <v>15</v>
      </c>
      <c r="AE11" s="13"/>
      <c r="AF11" s="13"/>
      <c r="AG11" s="10" t="s">
        <v>28</v>
      </c>
      <c r="AH11" s="10"/>
      <c r="AI11" s="10"/>
      <c r="AJ11" s="11">
        <v>2992.74</v>
      </c>
      <c r="AK11" s="11"/>
      <c r="AL11" s="11"/>
      <c r="AM11" s="1">
        <v>1</v>
      </c>
      <c r="AN11" s="11">
        <f t="shared" si="2"/>
        <v>2992.74</v>
      </c>
      <c r="AO11" s="10"/>
      <c r="AP11" s="10"/>
      <c r="AR11" s="6" t="s">
        <v>23</v>
      </c>
      <c r="AS11" s="1" t="s">
        <v>8</v>
      </c>
      <c r="AT11" s="4">
        <v>3127.02</v>
      </c>
      <c r="AU11" s="4">
        <v>1476.06</v>
      </c>
      <c r="AW11" s="6" t="s">
        <v>22</v>
      </c>
      <c r="AX11" s="7" t="s">
        <v>8</v>
      </c>
      <c r="AY11" s="4">
        <v>0</v>
      </c>
      <c r="AZ11" s="4">
        <v>-2388.9899999999998</v>
      </c>
    </row>
    <row r="12" spans="2:65" x14ac:dyDescent="0.25">
      <c r="B12" s="13" t="s">
        <v>11</v>
      </c>
      <c r="C12" s="13"/>
      <c r="D12" s="13"/>
      <c r="E12" s="10" t="s">
        <v>9</v>
      </c>
      <c r="F12" s="10"/>
      <c r="G12" s="10"/>
      <c r="H12" s="11">
        <v>2395</v>
      </c>
      <c r="I12" s="11"/>
      <c r="J12" s="11"/>
      <c r="K12" s="1">
        <v>1</v>
      </c>
      <c r="L12" s="11">
        <f t="shared" si="0"/>
        <v>2395</v>
      </c>
      <c r="M12" s="11"/>
      <c r="N12" s="11"/>
      <c r="P12" s="13" t="s">
        <v>25</v>
      </c>
      <c r="Q12" s="13"/>
      <c r="R12" s="13"/>
      <c r="S12" s="10" t="s">
        <v>28</v>
      </c>
      <c r="T12" s="10"/>
      <c r="U12" s="10"/>
      <c r="V12" s="11">
        <v>2992.74</v>
      </c>
      <c r="W12" s="11"/>
      <c r="X12" s="11"/>
      <c r="Y12" s="1">
        <v>3</v>
      </c>
      <c r="Z12" s="11">
        <f t="shared" si="1"/>
        <v>8978.2199999999993</v>
      </c>
      <c r="AA12" s="10"/>
      <c r="AB12" s="10"/>
      <c r="AD12" s="13" t="s">
        <v>34</v>
      </c>
      <c r="AE12" s="13"/>
      <c r="AF12" s="13"/>
      <c r="AG12" s="10" t="s">
        <v>28</v>
      </c>
      <c r="AH12" s="10"/>
      <c r="AI12" s="10"/>
      <c r="AJ12" s="11">
        <v>2992.74</v>
      </c>
      <c r="AK12" s="11"/>
      <c r="AL12" s="11"/>
      <c r="AM12" s="1">
        <v>2</v>
      </c>
      <c r="AN12" s="11">
        <f t="shared" si="2"/>
        <v>5985.48</v>
      </c>
      <c r="AO12" s="10"/>
      <c r="AP12" s="10"/>
      <c r="AR12" s="6" t="s">
        <v>22</v>
      </c>
      <c r="AS12" s="1" t="s">
        <v>8</v>
      </c>
      <c r="AT12" s="4">
        <v>2708.03</v>
      </c>
      <c r="AU12" s="4">
        <v>12583.03</v>
      </c>
      <c r="AW12" s="6" t="s">
        <v>7</v>
      </c>
      <c r="AX12" s="7" t="s">
        <v>8</v>
      </c>
      <c r="AY12" s="4">
        <v>2388.9899999999998</v>
      </c>
      <c r="AZ12" s="4">
        <v>4777.9799999999996</v>
      </c>
    </row>
    <row r="13" spans="2:65" x14ac:dyDescent="0.25">
      <c r="B13" s="13" t="s">
        <v>11</v>
      </c>
      <c r="C13" s="13"/>
      <c r="D13" s="13"/>
      <c r="E13" s="14" t="s">
        <v>8</v>
      </c>
      <c r="F13" s="14"/>
      <c r="G13" s="14"/>
      <c r="H13" s="15">
        <v>1970</v>
      </c>
      <c r="I13" s="15"/>
      <c r="J13" s="15"/>
      <c r="K13" s="1">
        <v>2</v>
      </c>
      <c r="L13" s="15">
        <f t="shared" si="0"/>
        <v>3940</v>
      </c>
      <c r="M13" s="15"/>
      <c r="N13" s="15"/>
      <c r="P13" s="13" t="s">
        <v>10</v>
      </c>
      <c r="Q13" s="13"/>
      <c r="R13" s="13"/>
      <c r="S13" s="10" t="s">
        <v>8</v>
      </c>
      <c r="T13" s="10"/>
      <c r="U13" s="10"/>
      <c r="V13" s="11">
        <v>2388.9899999999998</v>
      </c>
      <c r="W13" s="11"/>
      <c r="X13" s="11"/>
      <c r="Y13" s="1">
        <v>1</v>
      </c>
      <c r="Z13" s="11">
        <f t="shared" si="1"/>
        <v>2388.9899999999998</v>
      </c>
      <c r="AA13" s="10"/>
      <c r="AB13" s="10"/>
      <c r="AD13" s="13" t="s">
        <v>34</v>
      </c>
      <c r="AE13" s="13"/>
      <c r="AF13" s="13"/>
      <c r="AG13" s="10" t="s">
        <v>8</v>
      </c>
      <c r="AH13" s="10"/>
      <c r="AI13" s="10"/>
      <c r="AJ13" s="11">
        <v>2388.9899999999998</v>
      </c>
      <c r="AK13" s="11"/>
      <c r="AL13" s="11"/>
      <c r="AM13" s="1">
        <v>2</v>
      </c>
      <c r="AN13" s="11">
        <f t="shared" si="2"/>
        <v>4777.9799999999996</v>
      </c>
      <c r="AO13" s="10"/>
      <c r="AP13" s="10"/>
      <c r="AR13" s="6" t="s">
        <v>27</v>
      </c>
      <c r="AS13" s="1" t="s">
        <v>8</v>
      </c>
      <c r="AT13" s="4">
        <v>2388.9899999999998</v>
      </c>
      <c r="AU13" s="4">
        <v>2388.9899999999998</v>
      </c>
      <c r="AW13" s="6" t="s">
        <v>7</v>
      </c>
      <c r="AX13" s="7" t="s">
        <v>28</v>
      </c>
      <c r="AY13" s="4">
        <v>5985.48</v>
      </c>
      <c r="AZ13" s="4">
        <v>23941.919999999998</v>
      </c>
    </row>
    <row r="14" spans="2:65" x14ac:dyDescent="0.25">
      <c r="B14" s="13" t="s">
        <v>20</v>
      </c>
      <c r="C14" s="13"/>
      <c r="D14" s="13"/>
      <c r="E14" s="10" t="s">
        <v>40</v>
      </c>
      <c r="F14" s="10"/>
      <c r="G14" s="10"/>
      <c r="H14" s="11">
        <v>5750</v>
      </c>
      <c r="I14" s="11"/>
      <c r="J14" s="11"/>
      <c r="K14" s="1">
        <v>1</v>
      </c>
      <c r="L14" s="11">
        <f t="shared" ref="L14:L16" si="3">SUM(K14*H14)</f>
        <v>5750</v>
      </c>
      <c r="M14" s="11"/>
      <c r="N14" s="11"/>
      <c r="P14" s="13" t="s">
        <v>26</v>
      </c>
      <c r="Q14" s="13"/>
      <c r="R14" s="13"/>
      <c r="S14" s="10" t="s">
        <v>8</v>
      </c>
      <c r="T14" s="10"/>
      <c r="U14" s="10"/>
      <c r="V14" s="11">
        <v>2388.9899999999998</v>
      </c>
      <c r="W14" s="11"/>
      <c r="X14" s="11"/>
      <c r="Y14" s="1">
        <v>2</v>
      </c>
      <c r="Z14" s="11">
        <f t="shared" si="1"/>
        <v>4777.9799999999996</v>
      </c>
      <c r="AA14" s="10"/>
      <c r="AB14" s="10"/>
      <c r="AD14" s="13" t="s">
        <v>7</v>
      </c>
      <c r="AE14" s="13"/>
      <c r="AF14" s="13"/>
      <c r="AG14" s="10" t="s">
        <v>28</v>
      </c>
      <c r="AH14" s="10"/>
      <c r="AI14" s="10"/>
      <c r="AJ14" s="11">
        <v>2992.74</v>
      </c>
      <c r="AK14" s="11"/>
      <c r="AL14" s="11"/>
      <c r="AM14" s="1">
        <v>2</v>
      </c>
      <c r="AN14" s="11">
        <f t="shared" si="2"/>
        <v>5985.48</v>
      </c>
      <c r="AO14" s="10"/>
      <c r="AP14" s="10"/>
      <c r="AR14" s="6" t="s">
        <v>27</v>
      </c>
      <c r="AS14" s="1" t="s">
        <v>28</v>
      </c>
      <c r="AT14" s="4">
        <v>2992.74</v>
      </c>
      <c r="AU14" s="4">
        <v>2992.74</v>
      </c>
      <c r="AW14" s="6" t="s">
        <v>36</v>
      </c>
      <c r="AX14" s="7" t="s">
        <v>8</v>
      </c>
      <c r="AY14" s="4">
        <v>2388.9899999999998</v>
      </c>
      <c r="AZ14" s="4">
        <v>2388.9899999999998</v>
      </c>
    </row>
    <row r="15" spans="2:65" x14ac:dyDescent="0.25">
      <c r="B15" s="13" t="s">
        <v>21</v>
      </c>
      <c r="C15" s="13"/>
      <c r="D15" s="13"/>
      <c r="E15" s="14" t="s">
        <v>40</v>
      </c>
      <c r="F15" s="14"/>
      <c r="G15" s="14"/>
      <c r="H15" s="15">
        <v>5750</v>
      </c>
      <c r="I15" s="15"/>
      <c r="J15" s="15"/>
      <c r="K15" s="1">
        <v>1</v>
      </c>
      <c r="L15" s="15">
        <f t="shared" si="3"/>
        <v>5750</v>
      </c>
      <c r="M15" s="15"/>
      <c r="N15" s="15"/>
      <c r="P15" s="13" t="s">
        <v>26</v>
      </c>
      <c r="Q15" s="13"/>
      <c r="R15" s="13"/>
      <c r="S15" s="10" t="s">
        <v>28</v>
      </c>
      <c r="T15" s="10"/>
      <c r="U15" s="10"/>
      <c r="V15" s="11">
        <v>2992.74</v>
      </c>
      <c r="W15" s="11"/>
      <c r="X15" s="11"/>
      <c r="Y15" s="1">
        <v>2</v>
      </c>
      <c r="Z15" s="11">
        <f t="shared" si="1"/>
        <v>5985.48</v>
      </c>
      <c r="AA15" s="10"/>
      <c r="AB15" s="10"/>
      <c r="AD15" s="13" t="s">
        <v>7</v>
      </c>
      <c r="AE15" s="13"/>
      <c r="AF15" s="13"/>
      <c r="AG15" s="10" t="s">
        <v>8</v>
      </c>
      <c r="AH15" s="10"/>
      <c r="AI15" s="10"/>
      <c r="AJ15" s="11">
        <v>2388.9899999999998</v>
      </c>
      <c r="AK15" s="11"/>
      <c r="AL15" s="11"/>
      <c r="AM15" s="1">
        <v>2</v>
      </c>
      <c r="AN15" s="11">
        <f t="shared" si="2"/>
        <v>4777.9799999999996</v>
      </c>
      <c r="AO15" s="10"/>
      <c r="AP15" s="10"/>
      <c r="AR15" s="6" t="s">
        <v>20</v>
      </c>
      <c r="AS15" s="1" t="s">
        <v>8</v>
      </c>
      <c r="AT15" s="4">
        <v>-2069.9499999999998</v>
      </c>
      <c r="AU15" s="4">
        <v>-2069.9499999999998</v>
      </c>
      <c r="AW15" s="6" t="s">
        <v>25</v>
      </c>
      <c r="AX15" s="7" t="s">
        <v>8</v>
      </c>
      <c r="AY15" s="4">
        <v>-4777.9799999999996</v>
      </c>
      <c r="AZ15" s="4">
        <v>-7166.97</v>
      </c>
    </row>
    <row r="16" spans="2:65" x14ac:dyDescent="0.25">
      <c r="B16" s="13" t="s">
        <v>21</v>
      </c>
      <c r="C16" s="13"/>
      <c r="D16" s="13"/>
      <c r="E16" s="10" t="s">
        <v>8</v>
      </c>
      <c r="F16" s="10"/>
      <c r="G16" s="10"/>
      <c r="H16" s="11">
        <v>1970</v>
      </c>
      <c r="I16" s="11"/>
      <c r="J16" s="11"/>
      <c r="K16" s="1">
        <v>1</v>
      </c>
      <c r="L16" s="11">
        <f t="shared" si="3"/>
        <v>1970</v>
      </c>
      <c r="M16" s="11"/>
      <c r="N16" s="11"/>
      <c r="P16" s="13" t="s">
        <v>21</v>
      </c>
      <c r="Q16" s="13"/>
      <c r="R16" s="13"/>
      <c r="S16" s="10" t="s">
        <v>8</v>
      </c>
      <c r="T16" s="10"/>
      <c r="U16" s="10"/>
      <c r="V16" s="11">
        <v>2388.9899999999998</v>
      </c>
      <c r="W16" s="11"/>
      <c r="X16" s="11"/>
      <c r="Y16" s="1">
        <v>1</v>
      </c>
      <c r="Z16" s="11">
        <f t="shared" si="1"/>
        <v>2388.9899999999998</v>
      </c>
      <c r="AA16" s="10"/>
      <c r="AB16" s="10"/>
      <c r="AD16" s="13" t="s">
        <v>35</v>
      </c>
      <c r="AE16" s="13"/>
      <c r="AF16" s="13"/>
      <c r="AG16" s="10" t="s">
        <v>8</v>
      </c>
      <c r="AH16" s="10"/>
      <c r="AI16" s="10"/>
      <c r="AJ16" s="11">
        <v>2388.9899999999998</v>
      </c>
      <c r="AK16" s="11"/>
      <c r="AL16" s="11"/>
      <c r="AM16" s="1">
        <v>1</v>
      </c>
      <c r="AN16" s="11">
        <f t="shared" si="2"/>
        <v>2388.9899999999998</v>
      </c>
      <c r="AO16" s="10"/>
      <c r="AP16" s="10"/>
      <c r="AR16" s="6" t="s">
        <v>20</v>
      </c>
      <c r="AS16" s="1" t="s">
        <v>40</v>
      </c>
      <c r="AT16" s="4">
        <v>-5750</v>
      </c>
      <c r="AU16" s="4">
        <v>-5750</v>
      </c>
      <c r="AW16" s="6" t="s">
        <v>25</v>
      </c>
      <c r="AX16" s="7" t="s">
        <v>28</v>
      </c>
      <c r="AY16" s="4">
        <v>-11970.96</v>
      </c>
      <c r="AZ16" s="4">
        <v>-29927.4</v>
      </c>
    </row>
    <row r="17" spans="2:52" x14ac:dyDescent="0.25">
      <c r="B17" s="13" t="s">
        <v>15</v>
      </c>
      <c r="C17" s="13"/>
      <c r="D17" s="13"/>
      <c r="E17" s="14" t="s">
        <v>8</v>
      </c>
      <c r="F17" s="14"/>
      <c r="G17" s="14"/>
      <c r="H17" s="15">
        <v>1970</v>
      </c>
      <c r="I17" s="15"/>
      <c r="J17" s="15"/>
      <c r="K17" s="1">
        <v>4</v>
      </c>
      <c r="L17" s="15">
        <f>SUM(K17*H17)</f>
        <v>7880</v>
      </c>
      <c r="M17" s="15"/>
      <c r="N17" s="15"/>
      <c r="P17" s="13" t="s">
        <v>21</v>
      </c>
      <c r="Q17" s="13"/>
      <c r="R17" s="13"/>
      <c r="S17" s="10" t="s">
        <v>28</v>
      </c>
      <c r="T17" s="10"/>
      <c r="U17" s="10"/>
      <c r="V17" s="11">
        <v>2992.74</v>
      </c>
      <c r="W17" s="11"/>
      <c r="X17" s="11"/>
      <c r="Y17" s="1">
        <v>1</v>
      </c>
      <c r="Z17" s="11">
        <f t="shared" si="1"/>
        <v>2992.74</v>
      </c>
      <c r="AA17" s="10"/>
      <c r="AB17" s="10"/>
      <c r="AD17" s="13" t="s">
        <v>22</v>
      </c>
      <c r="AE17" s="13"/>
      <c r="AF17" s="13"/>
      <c r="AG17" s="10" t="s">
        <v>8</v>
      </c>
      <c r="AH17" s="10"/>
      <c r="AI17" s="10"/>
      <c r="AJ17" s="11">
        <v>2388.9899999999998</v>
      </c>
      <c r="AK17" s="11"/>
      <c r="AL17" s="11"/>
      <c r="AM17" s="1">
        <v>2</v>
      </c>
      <c r="AN17" s="11">
        <f t="shared" si="2"/>
        <v>4777.9799999999996</v>
      </c>
      <c r="AO17" s="10"/>
      <c r="AP17" s="10"/>
      <c r="AR17" s="6" t="s">
        <v>10</v>
      </c>
      <c r="AS17" s="1" t="s">
        <v>8</v>
      </c>
      <c r="AT17" s="4">
        <v>5097.0200000000004</v>
      </c>
      <c r="AU17" s="4">
        <v>-1112.83</v>
      </c>
      <c r="AW17" s="6" t="s">
        <v>31</v>
      </c>
      <c r="AX17" s="7" t="s">
        <v>8</v>
      </c>
      <c r="AY17" s="4">
        <v>0</v>
      </c>
      <c r="AZ17" s="4">
        <v>0</v>
      </c>
    </row>
    <row r="18" spans="2:52" x14ac:dyDescent="0.25">
      <c r="B18" s="13" t="s">
        <v>7</v>
      </c>
      <c r="C18" s="13"/>
      <c r="D18" s="13"/>
      <c r="E18" s="10" t="s">
        <v>9</v>
      </c>
      <c r="F18" s="10"/>
      <c r="G18" s="10"/>
      <c r="H18" s="11">
        <v>2395</v>
      </c>
      <c r="I18" s="11"/>
      <c r="J18" s="11"/>
      <c r="K18" s="1">
        <v>4</v>
      </c>
      <c r="L18" s="11">
        <f t="shared" ref="L18:L21" si="4">SUM(K18*H18)</f>
        <v>9580</v>
      </c>
      <c r="M18" s="11"/>
      <c r="N18" s="11"/>
      <c r="P18" s="13" t="s">
        <v>27</v>
      </c>
      <c r="Q18" s="13"/>
      <c r="R18" s="13"/>
      <c r="S18" s="10" t="s">
        <v>8</v>
      </c>
      <c r="T18" s="10"/>
      <c r="U18" s="10"/>
      <c r="V18" s="11">
        <v>2388.9899999999998</v>
      </c>
      <c r="W18" s="11"/>
      <c r="X18" s="11"/>
      <c r="Y18" s="1">
        <v>1</v>
      </c>
      <c r="Z18" s="11">
        <f t="shared" si="1"/>
        <v>2388.9899999999998</v>
      </c>
      <c r="AA18" s="10"/>
      <c r="AB18" s="10"/>
      <c r="AD18" s="13" t="s">
        <v>21</v>
      </c>
      <c r="AE18" s="13"/>
      <c r="AF18" s="13"/>
      <c r="AG18" s="10" t="s">
        <v>8</v>
      </c>
      <c r="AH18" s="10"/>
      <c r="AI18" s="10"/>
      <c r="AJ18" s="11">
        <v>2388.9899999999998</v>
      </c>
      <c r="AK18" s="11"/>
      <c r="AL18" s="11"/>
      <c r="AM18" s="1">
        <v>1</v>
      </c>
      <c r="AN18" s="11">
        <f t="shared" si="2"/>
        <v>2388.9899999999998</v>
      </c>
      <c r="AO18" s="10"/>
      <c r="AP18" s="10"/>
      <c r="AR18" s="6" t="s">
        <v>10</v>
      </c>
      <c r="AS18" s="1" t="s">
        <v>42</v>
      </c>
      <c r="AT18" s="4">
        <v>2992.74</v>
      </c>
      <c r="AU18" s="4">
        <v>2992.74</v>
      </c>
      <c r="AW18" s="6" t="s">
        <v>21</v>
      </c>
      <c r="AX18" s="7" t="s">
        <v>8</v>
      </c>
      <c r="AY18" s="4">
        <v>0</v>
      </c>
      <c r="AZ18" s="4">
        <v>0</v>
      </c>
    </row>
    <row r="19" spans="2:52" x14ac:dyDescent="0.25">
      <c r="B19" s="13" t="s">
        <v>7</v>
      </c>
      <c r="C19" s="13"/>
      <c r="D19" s="13"/>
      <c r="E19" s="14" t="s">
        <v>8</v>
      </c>
      <c r="F19" s="14"/>
      <c r="G19" s="14"/>
      <c r="H19" s="15">
        <v>1970</v>
      </c>
      <c r="I19" s="15"/>
      <c r="J19" s="15"/>
      <c r="K19" s="1">
        <v>2</v>
      </c>
      <c r="L19" s="15">
        <f t="shared" si="4"/>
        <v>3940</v>
      </c>
      <c r="M19" s="15"/>
      <c r="N19" s="15"/>
      <c r="P19" s="13" t="s">
        <v>27</v>
      </c>
      <c r="Q19" s="13"/>
      <c r="R19" s="13"/>
      <c r="S19" s="10" t="s">
        <v>28</v>
      </c>
      <c r="T19" s="10"/>
      <c r="U19" s="10"/>
      <c r="V19" s="11">
        <v>2992.74</v>
      </c>
      <c r="W19" s="11"/>
      <c r="X19" s="11"/>
      <c r="Y19" s="1">
        <v>1</v>
      </c>
      <c r="Z19" s="11">
        <f t="shared" si="1"/>
        <v>2992.74</v>
      </c>
      <c r="AA19" s="10"/>
      <c r="AB19" s="10"/>
      <c r="AD19" s="13" t="s">
        <v>21</v>
      </c>
      <c r="AE19" s="13"/>
      <c r="AF19" s="13"/>
      <c r="AG19" s="10" t="s">
        <v>28</v>
      </c>
      <c r="AH19" s="10"/>
      <c r="AI19" s="10"/>
      <c r="AJ19" s="11">
        <v>2992.74</v>
      </c>
      <c r="AK19" s="11"/>
      <c r="AL19" s="11"/>
      <c r="AM19" s="1">
        <v>1</v>
      </c>
      <c r="AN19" s="11">
        <f t="shared" si="2"/>
        <v>2992.74</v>
      </c>
      <c r="AO19" s="10"/>
      <c r="AP19" s="10"/>
      <c r="AR19" s="6" t="s">
        <v>21</v>
      </c>
      <c r="AS19" s="1" t="s">
        <v>8</v>
      </c>
      <c r="AT19" s="4">
        <v>738.03</v>
      </c>
      <c r="AU19" s="4">
        <v>738.03</v>
      </c>
      <c r="AW19" s="6" t="s">
        <v>21</v>
      </c>
      <c r="AX19" s="7" t="s">
        <v>28</v>
      </c>
      <c r="AY19" s="4">
        <v>0</v>
      </c>
      <c r="AZ19" s="4">
        <v>0</v>
      </c>
    </row>
    <row r="20" spans="2:52" x14ac:dyDescent="0.25">
      <c r="B20" s="13" t="s">
        <v>12</v>
      </c>
      <c r="C20" s="13"/>
      <c r="D20" s="13"/>
      <c r="E20" s="10" t="s">
        <v>13</v>
      </c>
      <c r="F20" s="10"/>
      <c r="G20" s="10"/>
      <c r="H20" s="11">
        <v>3895</v>
      </c>
      <c r="I20" s="11"/>
      <c r="J20" s="11"/>
      <c r="K20" s="1">
        <v>1</v>
      </c>
      <c r="L20" s="11">
        <f t="shared" si="4"/>
        <v>3895</v>
      </c>
      <c r="M20" s="11"/>
      <c r="N20" s="11"/>
      <c r="P20" s="13" t="s">
        <v>19</v>
      </c>
      <c r="Q20" s="13"/>
      <c r="R20" s="13"/>
      <c r="S20" s="10" t="s">
        <v>28</v>
      </c>
      <c r="T20" s="10"/>
      <c r="U20" s="10"/>
      <c r="V20" s="11">
        <v>2992.74</v>
      </c>
      <c r="W20" s="11"/>
      <c r="X20" s="11"/>
      <c r="Y20" s="1">
        <v>1</v>
      </c>
      <c r="Z20" s="11">
        <f t="shared" si="1"/>
        <v>2992.74</v>
      </c>
      <c r="AA20" s="10"/>
      <c r="AB20" s="10"/>
      <c r="AD20" s="13" t="s">
        <v>19</v>
      </c>
      <c r="AE20" s="13"/>
      <c r="AF20" s="13"/>
      <c r="AG20" s="10" t="s">
        <v>28</v>
      </c>
      <c r="AH20" s="10"/>
      <c r="AI20" s="10"/>
      <c r="AJ20" s="11">
        <v>2992.74</v>
      </c>
      <c r="AK20" s="11"/>
      <c r="AL20" s="11"/>
      <c r="AM20" s="1">
        <v>1</v>
      </c>
      <c r="AN20" s="11">
        <f t="shared" si="2"/>
        <v>2992.74</v>
      </c>
      <c r="AO20" s="10"/>
      <c r="AP20" s="10"/>
      <c r="AR20" s="6" t="s">
        <v>21</v>
      </c>
      <c r="AS20" s="1" t="s">
        <v>40</v>
      </c>
      <c r="AT20" s="4">
        <v>-5750</v>
      </c>
      <c r="AU20" s="4">
        <v>-5750</v>
      </c>
      <c r="AW20" s="6" t="s">
        <v>10</v>
      </c>
      <c r="AX20" s="7" t="s">
        <v>8</v>
      </c>
      <c r="AY20" s="4">
        <v>-2388.9899999999998</v>
      </c>
      <c r="AZ20" s="4">
        <v>2388.9899999999998</v>
      </c>
    </row>
    <row r="21" spans="2:52" x14ac:dyDescent="0.25">
      <c r="B21" s="13" t="s">
        <v>12</v>
      </c>
      <c r="C21" s="13"/>
      <c r="D21" s="13"/>
      <c r="E21" s="14" t="s">
        <v>9</v>
      </c>
      <c r="F21" s="14"/>
      <c r="G21" s="14"/>
      <c r="H21" s="15">
        <v>2395</v>
      </c>
      <c r="I21" s="15"/>
      <c r="J21" s="15"/>
      <c r="K21" s="1">
        <v>1</v>
      </c>
      <c r="L21" s="15">
        <f t="shared" si="4"/>
        <v>2395</v>
      </c>
      <c r="M21" s="15"/>
      <c r="N21" s="15"/>
      <c r="P21" s="13" t="s">
        <v>22</v>
      </c>
      <c r="Q21" s="13"/>
      <c r="R21" s="13"/>
      <c r="S21" s="10" t="s">
        <v>8</v>
      </c>
      <c r="T21" s="10"/>
      <c r="U21" s="10"/>
      <c r="V21" s="11">
        <v>2388.9899999999998</v>
      </c>
      <c r="W21" s="11"/>
      <c r="X21" s="11"/>
      <c r="Y21" s="1">
        <v>2</v>
      </c>
      <c r="Z21" s="11">
        <f t="shared" si="1"/>
        <v>4777.9799999999996</v>
      </c>
      <c r="AA21" s="10"/>
      <c r="AB21" s="10"/>
      <c r="AD21" s="13" t="s">
        <v>27</v>
      </c>
      <c r="AE21" s="13"/>
      <c r="AF21" s="13"/>
      <c r="AG21" s="10" t="s">
        <v>8</v>
      </c>
      <c r="AH21" s="10"/>
      <c r="AI21" s="10"/>
      <c r="AJ21" s="11">
        <v>2388.9899999999998</v>
      </c>
      <c r="AK21" s="11"/>
      <c r="AL21" s="11"/>
      <c r="AM21" s="1">
        <v>1</v>
      </c>
      <c r="AN21" s="11">
        <f t="shared" si="2"/>
        <v>2388.9899999999998</v>
      </c>
      <c r="AO21" s="10"/>
      <c r="AP21" s="10"/>
      <c r="AR21" s="6" t="s">
        <v>21</v>
      </c>
      <c r="AS21" s="1" t="s">
        <v>28</v>
      </c>
      <c r="AT21" s="4">
        <v>2992.74</v>
      </c>
      <c r="AU21" s="4">
        <v>2992.74</v>
      </c>
      <c r="AW21" s="6" t="s">
        <v>10</v>
      </c>
      <c r="AX21" s="7" t="s">
        <v>28</v>
      </c>
      <c r="AY21" s="4">
        <v>0</v>
      </c>
      <c r="AZ21" s="4">
        <v>0</v>
      </c>
    </row>
    <row r="22" spans="2:52" x14ac:dyDescent="0.25">
      <c r="P22" s="1"/>
      <c r="Q22" s="1"/>
      <c r="R22" s="1"/>
      <c r="S22" s="1"/>
      <c r="T22" s="1"/>
      <c r="U22" s="1"/>
      <c r="V22" s="2"/>
      <c r="W22" s="2"/>
      <c r="X22" s="2"/>
      <c r="Y22" s="1"/>
      <c r="Z22" s="2"/>
      <c r="AA22" s="1"/>
      <c r="AB22" s="1"/>
      <c r="AD22" s="13" t="s">
        <v>27</v>
      </c>
      <c r="AE22" s="13"/>
      <c r="AF22" s="13"/>
      <c r="AG22" s="10" t="s">
        <v>28</v>
      </c>
      <c r="AH22" s="10"/>
      <c r="AI22" s="10"/>
      <c r="AJ22" s="11">
        <v>2992.74</v>
      </c>
      <c r="AK22" s="11"/>
      <c r="AL22" s="11"/>
      <c r="AM22" s="1">
        <v>1</v>
      </c>
      <c r="AN22" s="11">
        <f t="shared" si="2"/>
        <v>2992.74</v>
      </c>
      <c r="AO22" s="10"/>
      <c r="AP22" s="10"/>
      <c r="AR22" s="6" t="s">
        <v>31</v>
      </c>
      <c r="AS22" s="1" t="s">
        <v>8</v>
      </c>
      <c r="AT22" s="4">
        <v>319.04000000000002</v>
      </c>
      <c r="AU22" s="4">
        <v>-3820.86</v>
      </c>
      <c r="AW22" s="6" t="s">
        <v>11</v>
      </c>
      <c r="AX22" s="7" t="s">
        <v>8</v>
      </c>
      <c r="AY22" s="4">
        <v>-4777.9799999999996</v>
      </c>
      <c r="AZ22" s="4">
        <v>-7166.97</v>
      </c>
    </row>
    <row r="23" spans="2:52" x14ac:dyDescent="0.25">
      <c r="P23" s="10"/>
      <c r="Q23" s="10"/>
      <c r="R23" s="10"/>
      <c r="S23" s="10"/>
      <c r="T23" s="10"/>
      <c r="U23" s="10"/>
      <c r="V23" s="11"/>
      <c r="W23" s="11"/>
      <c r="X23" s="11"/>
      <c r="Y23" s="1"/>
      <c r="Z23" s="11"/>
      <c r="AA23" s="10"/>
      <c r="AB23" s="10"/>
      <c r="AR23" s="6" t="s">
        <v>12</v>
      </c>
      <c r="AS23" s="1" t="s">
        <v>13</v>
      </c>
      <c r="AT23" s="4">
        <v>-3895</v>
      </c>
      <c r="AU23" s="4">
        <v>-3895</v>
      </c>
      <c r="AW23" s="6" t="s">
        <v>11</v>
      </c>
      <c r="AX23" s="7" t="s">
        <v>28</v>
      </c>
      <c r="AY23" s="4">
        <v>-2992.74</v>
      </c>
      <c r="AZ23" s="4">
        <v>-2992.74</v>
      </c>
    </row>
    <row r="24" spans="2:52" x14ac:dyDescent="0.25">
      <c r="B24" s="12" t="s">
        <v>0</v>
      </c>
      <c r="C24" s="12"/>
      <c r="D24" s="12"/>
      <c r="E24" s="12"/>
      <c r="F24" s="12"/>
      <c r="G24" s="12"/>
      <c r="H24" s="12"/>
      <c r="I24" s="12"/>
      <c r="J24" s="12"/>
      <c r="K24" s="12"/>
      <c r="L24" s="12"/>
      <c r="M24" s="12"/>
      <c r="N24" s="12"/>
      <c r="P24" s="12" t="s">
        <v>1</v>
      </c>
      <c r="Q24" s="12"/>
      <c r="R24" s="12"/>
      <c r="S24" s="12"/>
      <c r="T24" s="12"/>
      <c r="U24" s="12"/>
      <c r="V24" s="12"/>
      <c r="W24" s="12"/>
      <c r="X24" s="12"/>
      <c r="Y24" s="12"/>
      <c r="Z24" s="12"/>
      <c r="AA24" s="12"/>
      <c r="AB24" s="12"/>
      <c r="AD24" s="12" t="s">
        <v>2</v>
      </c>
      <c r="AE24" s="12"/>
      <c r="AF24" s="12"/>
      <c r="AG24" s="12"/>
      <c r="AH24" s="12"/>
      <c r="AI24" s="12"/>
      <c r="AJ24" s="12"/>
      <c r="AK24" s="12"/>
      <c r="AL24" s="12"/>
      <c r="AM24" s="12"/>
      <c r="AN24" s="12"/>
      <c r="AO24" s="12"/>
      <c r="AP24" s="12"/>
      <c r="AR24" s="6" t="s">
        <v>12</v>
      </c>
      <c r="AS24" s="1" t="s">
        <v>28</v>
      </c>
      <c r="AT24" s="4">
        <v>-2395</v>
      </c>
      <c r="AU24" s="4">
        <v>-2395</v>
      </c>
      <c r="AW24" s="6" t="s">
        <v>15</v>
      </c>
      <c r="AX24" s="7" t="s">
        <v>8</v>
      </c>
      <c r="AY24" s="4">
        <v>-2388.9899999999998</v>
      </c>
      <c r="AZ24" s="4">
        <v>2388.9899999999998</v>
      </c>
    </row>
    <row r="25" spans="2:52" x14ac:dyDescent="0.25">
      <c r="B25" s="12"/>
      <c r="C25" s="12"/>
      <c r="D25" s="12"/>
      <c r="E25" s="12"/>
      <c r="F25" s="12"/>
      <c r="G25" s="12"/>
      <c r="H25" s="12"/>
      <c r="I25" s="12"/>
      <c r="J25" s="12"/>
      <c r="K25" s="12"/>
      <c r="L25" s="12"/>
      <c r="M25" s="12"/>
      <c r="N25" s="12"/>
      <c r="P25" s="12"/>
      <c r="Q25" s="12"/>
      <c r="R25" s="12"/>
      <c r="S25" s="12"/>
      <c r="T25" s="12"/>
      <c r="U25" s="12"/>
      <c r="V25" s="12"/>
      <c r="W25" s="12"/>
      <c r="X25" s="12"/>
      <c r="Y25" s="12"/>
      <c r="Z25" s="12"/>
      <c r="AA25" s="12"/>
      <c r="AB25" s="12"/>
      <c r="AD25" s="12"/>
      <c r="AE25" s="12"/>
      <c r="AF25" s="12"/>
      <c r="AG25" s="12"/>
      <c r="AH25" s="12"/>
      <c r="AI25" s="12"/>
      <c r="AJ25" s="12"/>
      <c r="AK25" s="12"/>
      <c r="AL25" s="12"/>
      <c r="AM25" s="12"/>
      <c r="AN25" s="12"/>
      <c r="AO25" s="12"/>
      <c r="AP25" s="12"/>
      <c r="AR25" s="6" t="s">
        <v>12</v>
      </c>
      <c r="AS25" s="1" t="s">
        <v>8</v>
      </c>
      <c r="AT25" s="4">
        <v>5097.0200000000004</v>
      </c>
      <c r="AU25" s="4">
        <v>5735.1</v>
      </c>
      <c r="AW25" s="6" t="s">
        <v>15</v>
      </c>
      <c r="AX25" s="7" t="s">
        <v>28</v>
      </c>
      <c r="AY25" s="4">
        <v>5985.48</v>
      </c>
      <c r="AZ25" s="4">
        <v>5985.48</v>
      </c>
    </row>
    <row r="26" spans="2:52" x14ac:dyDescent="0.25">
      <c r="B26" s="12"/>
      <c r="C26" s="12"/>
      <c r="D26" s="12"/>
      <c r="E26" s="12"/>
      <c r="F26" s="12"/>
      <c r="G26" s="12"/>
      <c r="H26" s="12"/>
      <c r="I26" s="12"/>
      <c r="J26" s="12"/>
      <c r="K26" s="12"/>
      <c r="L26" s="12"/>
      <c r="M26" s="12"/>
      <c r="N26" s="12"/>
      <c r="P26" s="12"/>
      <c r="Q26" s="12"/>
      <c r="R26" s="12"/>
      <c r="S26" s="12"/>
      <c r="T26" s="12"/>
      <c r="U26" s="12"/>
      <c r="V26" s="12"/>
      <c r="W26" s="12"/>
      <c r="X26" s="12"/>
      <c r="Y26" s="12"/>
      <c r="Z26" s="12"/>
      <c r="AA26" s="12"/>
      <c r="AB26" s="12"/>
      <c r="AD26" s="12"/>
      <c r="AE26" s="12"/>
      <c r="AF26" s="12"/>
      <c r="AG26" s="12"/>
      <c r="AH26" s="12"/>
      <c r="AI26" s="12"/>
      <c r="AJ26" s="12"/>
      <c r="AK26" s="12"/>
      <c r="AL26" s="12"/>
      <c r="AM26" s="12"/>
      <c r="AN26" s="12"/>
      <c r="AO26" s="12"/>
      <c r="AP26" s="12"/>
      <c r="AR26" s="6" t="s">
        <v>19</v>
      </c>
      <c r="AS26" s="1" t="s">
        <v>8</v>
      </c>
      <c r="AT26" s="4">
        <v>-1650.96</v>
      </c>
      <c r="AU26" s="4">
        <v>-3720.91</v>
      </c>
      <c r="AW26" s="6" t="s">
        <v>12</v>
      </c>
      <c r="AX26" s="7" t="s">
        <v>8</v>
      </c>
      <c r="AY26" s="4">
        <v>-2388.9899999999998</v>
      </c>
      <c r="AZ26" s="4">
        <v>-2388.9899999999998</v>
      </c>
    </row>
    <row r="27" spans="2:52" ht="26.25" x14ac:dyDescent="0.25">
      <c r="B27" s="12" t="s">
        <v>24</v>
      </c>
      <c r="C27" s="12"/>
      <c r="D27" s="12"/>
      <c r="E27" s="12"/>
      <c r="F27" s="12"/>
      <c r="G27" s="12"/>
      <c r="H27" s="12"/>
      <c r="I27" s="12"/>
      <c r="J27" s="12"/>
      <c r="K27" s="12"/>
      <c r="L27" s="12"/>
      <c r="M27" s="12"/>
      <c r="N27" s="12"/>
      <c r="P27" s="12" t="s">
        <v>30</v>
      </c>
      <c r="Q27" s="12"/>
      <c r="R27" s="12"/>
      <c r="S27" s="12"/>
      <c r="T27" s="12"/>
      <c r="U27" s="12"/>
      <c r="V27" s="12"/>
      <c r="W27" s="12"/>
      <c r="X27" s="12"/>
      <c r="Y27" s="12"/>
      <c r="Z27" s="12"/>
      <c r="AA27" s="12"/>
      <c r="AB27" s="12"/>
      <c r="AD27" s="12" t="s">
        <v>30</v>
      </c>
      <c r="AE27" s="12"/>
      <c r="AF27" s="12"/>
      <c r="AG27" s="12"/>
      <c r="AH27" s="12"/>
      <c r="AI27" s="12"/>
      <c r="AJ27" s="12"/>
      <c r="AK27" s="12"/>
      <c r="AL27" s="12"/>
      <c r="AM27" s="12"/>
      <c r="AN27" s="12"/>
      <c r="AO27" s="12"/>
      <c r="AP27" s="12"/>
      <c r="AQ27" s="1"/>
      <c r="AR27" s="6" t="s">
        <v>19</v>
      </c>
      <c r="AS27" s="1" t="s">
        <v>28</v>
      </c>
      <c r="AT27" s="4">
        <v>3590.48</v>
      </c>
      <c r="AU27" s="4">
        <v>-1199.52</v>
      </c>
      <c r="AW27" s="6" t="s">
        <v>19</v>
      </c>
      <c r="AX27" s="7" t="s">
        <v>8</v>
      </c>
      <c r="AY27" s="4">
        <v>0</v>
      </c>
      <c r="AZ27" s="4">
        <v>0</v>
      </c>
    </row>
    <row r="28" spans="2:52" x14ac:dyDescent="0.25">
      <c r="B28" s="10" t="s">
        <v>3</v>
      </c>
      <c r="C28" s="10"/>
      <c r="D28" s="10"/>
      <c r="E28" s="10" t="s">
        <v>4</v>
      </c>
      <c r="F28" s="10"/>
      <c r="G28" s="10"/>
      <c r="H28" s="10" t="s">
        <v>46</v>
      </c>
      <c r="I28" s="10"/>
      <c r="J28" s="10"/>
      <c r="K28" s="1" t="s">
        <v>39</v>
      </c>
      <c r="L28" s="10" t="s">
        <v>41</v>
      </c>
      <c r="M28" s="10"/>
      <c r="N28" s="10"/>
      <c r="P28" s="10" t="s">
        <v>3</v>
      </c>
      <c r="Q28" s="10"/>
      <c r="R28" s="10"/>
      <c r="S28" s="10" t="s">
        <v>4</v>
      </c>
      <c r="T28" s="10"/>
      <c r="U28" s="10"/>
      <c r="V28" s="10" t="s">
        <v>46</v>
      </c>
      <c r="W28" s="10"/>
      <c r="X28" s="10"/>
      <c r="Y28" s="5" t="s">
        <v>39</v>
      </c>
      <c r="Z28" s="10" t="s">
        <v>41</v>
      </c>
      <c r="AA28" s="10"/>
      <c r="AB28" s="10"/>
      <c r="AD28" s="10" t="s">
        <v>3</v>
      </c>
      <c r="AE28" s="10"/>
      <c r="AF28" s="10"/>
      <c r="AG28" s="10" t="s">
        <v>4</v>
      </c>
      <c r="AH28" s="10"/>
      <c r="AI28" s="10"/>
      <c r="AJ28" s="10" t="s">
        <v>46</v>
      </c>
      <c r="AK28" s="10"/>
      <c r="AL28" s="10"/>
      <c r="AM28" s="5" t="s">
        <v>39</v>
      </c>
      <c r="AN28" s="10" t="s">
        <v>41</v>
      </c>
      <c r="AO28" s="10"/>
      <c r="AP28" s="10"/>
      <c r="AR28" s="6" t="s">
        <v>7</v>
      </c>
      <c r="AS28" s="1" t="s">
        <v>9</v>
      </c>
      <c r="AT28" s="4">
        <v>597.74</v>
      </c>
      <c r="AU28" s="4">
        <v>5383.7</v>
      </c>
      <c r="AW28" s="6" t="s">
        <v>19</v>
      </c>
      <c r="AX28" s="7" t="s">
        <v>28</v>
      </c>
      <c r="AY28" s="4">
        <v>0</v>
      </c>
      <c r="AZ28" s="4">
        <v>0</v>
      </c>
    </row>
    <row r="29" spans="2:52" ht="15" customHeight="1" x14ac:dyDescent="0.25">
      <c r="B29" s="13" t="s">
        <v>17</v>
      </c>
      <c r="C29" s="13"/>
      <c r="D29" s="13"/>
      <c r="E29" s="10" t="s">
        <v>8</v>
      </c>
      <c r="F29" s="10"/>
      <c r="G29" s="10"/>
      <c r="H29" s="11">
        <v>2069.9499999999998</v>
      </c>
      <c r="I29" s="11"/>
      <c r="J29" s="11"/>
      <c r="K29" s="1">
        <v>1</v>
      </c>
      <c r="L29" s="11">
        <f>SUM(K29*H29)</f>
        <v>2069.9499999999998</v>
      </c>
      <c r="M29" s="11"/>
      <c r="N29" s="11"/>
      <c r="P29" s="13" t="s">
        <v>15</v>
      </c>
      <c r="Q29" s="13"/>
      <c r="R29" s="13"/>
      <c r="S29" s="10" t="s">
        <v>8</v>
      </c>
      <c r="T29" s="10"/>
      <c r="U29" s="10"/>
      <c r="V29" s="11">
        <v>2388.9899999999998</v>
      </c>
      <c r="W29" s="11"/>
      <c r="X29" s="11"/>
      <c r="Y29" s="1">
        <v>2</v>
      </c>
      <c r="Z29" s="11">
        <f>SUM(Y29*V29)</f>
        <v>4777.9799999999996</v>
      </c>
      <c r="AA29" s="10"/>
      <c r="AB29" s="10"/>
      <c r="AD29" s="13" t="s">
        <v>15</v>
      </c>
      <c r="AE29" s="13"/>
      <c r="AF29" s="13"/>
      <c r="AG29" s="10" t="s">
        <v>8</v>
      </c>
      <c r="AH29" s="10"/>
      <c r="AI29" s="10"/>
      <c r="AJ29" s="11">
        <v>2388.9899999999998</v>
      </c>
      <c r="AK29" s="11"/>
      <c r="AL29" s="11"/>
      <c r="AM29" s="1">
        <v>2</v>
      </c>
      <c r="AN29" s="11">
        <f>SUM(AM29*AJ29)</f>
        <v>4777.9799999999996</v>
      </c>
      <c r="AO29" s="10"/>
      <c r="AP29" s="10"/>
      <c r="AR29" s="6" t="s">
        <v>7</v>
      </c>
      <c r="AS29" s="1" t="s">
        <v>8</v>
      </c>
      <c r="AT29" s="4">
        <v>1690.96</v>
      </c>
      <c r="AU29" s="4">
        <v>3546.01</v>
      </c>
    </row>
    <row r="30" spans="2:52" ht="15" customHeight="1" x14ac:dyDescent="0.25">
      <c r="B30" s="13" t="s">
        <v>10</v>
      </c>
      <c r="C30" s="13"/>
      <c r="D30" s="13"/>
      <c r="E30" s="10" t="s">
        <v>8</v>
      </c>
      <c r="F30" s="10"/>
      <c r="G30" s="10"/>
      <c r="H30" s="11">
        <v>2069.9499999999998</v>
      </c>
      <c r="I30" s="11"/>
      <c r="J30" s="11"/>
      <c r="K30" s="1">
        <v>4</v>
      </c>
      <c r="L30" s="11">
        <f>SUM(K30*H30)</f>
        <v>8279.7999999999993</v>
      </c>
      <c r="M30" s="11"/>
      <c r="N30" s="11"/>
      <c r="P30" s="13" t="s">
        <v>26</v>
      </c>
      <c r="Q30" s="13"/>
      <c r="R30" s="13"/>
      <c r="S30" s="10" t="s">
        <v>8</v>
      </c>
      <c r="T30" s="10"/>
      <c r="U30" s="10"/>
      <c r="V30" s="11">
        <v>2388.9899999999998</v>
      </c>
      <c r="W30" s="11"/>
      <c r="X30" s="11"/>
      <c r="Y30" s="1">
        <v>1</v>
      </c>
      <c r="Z30" s="11">
        <f t="shared" ref="Z30:Z38" si="5">SUM(Y30*V30)</f>
        <v>2388.9899999999998</v>
      </c>
      <c r="AA30" s="10"/>
      <c r="AB30" s="10"/>
      <c r="AD30" s="13" t="s">
        <v>15</v>
      </c>
      <c r="AE30" s="13"/>
      <c r="AF30" s="13"/>
      <c r="AG30" s="10" t="s">
        <v>28</v>
      </c>
      <c r="AH30" s="10"/>
      <c r="AI30" s="10"/>
      <c r="AJ30" s="11">
        <v>2992.74</v>
      </c>
      <c r="AK30" s="11"/>
      <c r="AL30" s="11"/>
      <c r="AM30" s="1">
        <v>1</v>
      </c>
      <c r="AN30" s="11">
        <f>SUM(1*AJ30)</f>
        <v>2992.74</v>
      </c>
      <c r="AO30" s="11"/>
      <c r="AP30" s="11"/>
      <c r="AR30" s="6" t="s">
        <v>15</v>
      </c>
      <c r="AS30" s="1" t="s">
        <v>8</v>
      </c>
      <c r="AT30" s="4">
        <v>5516.01</v>
      </c>
      <c r="AU30" s="4">
        <v>-74.95</v>
      </c>
      <c r="AW30" s="9" t="s">
        <v>37</v>
      </c>
      <c r="AX30" s="9"/>
    </row>
    <row r="31" spans="2:52" ht="15" customHeight="1" x14ac:dyDescent="0.25">
      <c r="B31" s="13" t="s">
        <v>18</v>
      </c>
      <c r="C31" s="13"/>
      <c r="D31" s="13"/>
      <c r="E31" s="10" t="s">
        <v>8</v>
      </c>
      <c r="F31" s="10"/>
      <c r="G31" s="10"/>
      <c r="H31" s="11">
        <v>2069.9499999999998</v>
      </c>
      <c r="I31" s="11"/>
      <c r="J31" s="11"/>
      <c r="K31" s="1">
        <v>3</v>
      </c>
      <c r="L31" s="11">
        <f>SUM(K31*H31)</f>
        <v>6209.8499999999995</v>
      </c>
      <c r="M31" s="11"/>
      <c r="N31" s="11"/>
      <c r="P31" s="13" t="s">
        <v>26</v>
      </c>
      <c r="Q31" s="13"/>
      <c r="R31" s="13"/>
      <c r="S31" s="10" t="s">
        <v>28</v>
      </c>
      <c r="T31" s="10"/>
      <c r="U31" s="10"/>
      <c r="V31" s="11">
        <v>2992.74</v>
      </c>
      <c r="W31" s="11"/>
      <c r="X31" s="11"/>
      <c r="Y31" s="1">
        <v>3</v>
      </c>
      <c r="Z31" s="11">
        <f t="shared" si="5"/>
        <v>8978.2199999999993</v>
      </c>
      <c r="AA31" s="10"/>
      <c r="AB31" s="10"/>
      <c r="AD31" s="13" t="s">
        <v>34</v>
      </c>
      <c r="AE31" s="13"/>
      <c r="AF31" s="13"/>
      <c r="AG31" s="10" t="s">
        <v>28</v>
      </c>
      <c r="AH31" s="10"/>
      <c r="AI31" s="10"/>
      <c r="AJ31" s="11">
        <v>2992.74</v>
      </c>
      <c r="AK31" s="11"/>
      <c r="AL31" s="11"/>
      <c r="AM31" s="1">
        <v>2</v>
      </c>
      <c r="AN31" s="11">
        <f>SUM(2*AJ31)</f>
        <v>5985.48</v>
      </c>
      <c r="AO31" s="11"/>
      <c r="AP31" s="11"/>
      <c r="AR31" s="6" t="s">
        <v>14</v>
      </c>
      <c r="AS31" s="1" t="s">
        <v>13</v>
      </c>
      <c r="AT31" s="4">
        <v>-3895</v>
      </c>
      <c r="AU31" s="4">
        <v>-3895</v>
      </c>
      <c r="AW31" s="9" t="s">
        <v>38</v>
      </c>
      <c r="AX31" s="9"/>
    </row>
    <row r="32" spans="2:52" x14ac:dyDescent="0.25">
      <c r="B32" s="13" t="s">
        <v>7</v>
      </c>
      <c r="C32" s="13"/>
      <c r="D32" s="13"/>
      <c r="E32" s="10" t="s">
        <v>8</v>
      </c>
      <c r="F32" s="10"/>
      <c r="G32" s="10"/>
      <c r="H32" s="11">
        <v>2069.9499999999998</v>
      </c>
      <c r="I32" s="11"/>
      <c r="J32" s="11"/>
      <c r="K32" s="1">
        <v>1</v>
      </c>
      <c r="L32" s="11">
        <f t="shared" ref="L32:L39" si="6">SUM(K32*H32)</f>
        <v>2069.9499999999998</v>
      </c>
      <c r="M32" s="11"/>
      <c r="N32" s="11"/>
      <c r="P32" s="13" t="s">
        <v>25</v>
      </c>
      <c r="Q32" s="13"/>
      <c r="R32" s="13"/>
      <c r="S32" s="10" t="s">
        <v>28</v>
      </c>
      <c r="T32" s="10"/>
      <c r="U32" s="10"/>
      <c r="V32" s="11">
        <v>2992.74</v>
      </c>
      <c r="W32" s="11"/>
      <c r="X32" s="11"/>
      <c r="Y32" s="1">
        <v>5</v>
      </c>
      <c r="Z32" s="11">
        <f t="shared" si="5"/>
        <v>14963.699999999999</v>
      </c>
      <c r="AA32" s="10"/>
      <c r="AB32" s="10"/>
      <c r="AD32" s="13" t="s">
        <v>7</v>
      </c>
      <c r="AE32" s="13"/>
      <c r="AF32" s="13"/>
      <c r="AG32" s="10" t="s">
        <v>28</v>
      </c>
      <c r="AH32" s="10"/>
      <c r="AI32" s="10"/>
      <c r="AJ32" s="11">
        <v>2992.74</v>
      </c>
      <c r="AK32" s="11"/>
      <c r="AL32" s="11"/>
      <c r="AM32" s="1">
        <v>5</v>
      </c>
      <c r="AN32" s="11">
        <f>SUM(5*AJ32)</f>
        <v>14963.699999999999</v>
      </c>
      <c r="AO32" s="11"/>
      <c r="AP32" s="11"/>
      <c r="AR32" s="6" t="s">
        <v>14</v>
      </c>
      <c r="AS32" s="1" t="s">
        <v>8</v>
      </c>
      <c r="AT32" s="4">
        <v>2807.98</v>
      </c>
      <c r="AU32" s="4">
        <v>3226.97</v>
      </c>
    </row>
    <row r="33" spans="2:47" x14ac:dyDescent="0.25">
      <c r="B33" s="13" t="s">
        <v>19</v>
      </c>
      <c r="C33" s="13"/>
      <c r="D33" s="13"/>
      <c r="E33" s="10" t="s">
        <v>8</v>
      </c>
      <c r="F33" s="10"/>
      <c r="G33" s="10"/>
      <c r="H33" s="11">
        <v>2069.9499999999998</v>
      </c>
      <c r="I33" s="11"/>
      <c r="J33" s="11"/>
      <c r="K33" s="1">
        <v>2</v>
      </c>
      <c r="L33" s="11">
        <f t="shared" si="6"/>
        <v>4139.8999999999996</v>
      </c>
      <c r="M33" s="11"/>
      <c r="N33" s="11"/>
      <c r="P33" s="13" t="s">
        <v>10</v>
      </c>
      <c r="Q33" s="13"/>
      <c r="R33" s="13"/>
      <c r="S33" s="10" t="s">
        <v>8</v>
      </c>
      <c r="T33" s="10"/>
      <c r="U33" s="10"/>
      <c r="V33" s="11">
        <v>2388.9899999999998</v>
      </c>
      <c r="W33" s="11"/>
      <c r="X33" s="11"/>
      <c r="Y33" s="1">
        <v>1</v>
      </c>
      <c r="Z33" s="11">
        <f t="shared" si="5"/>
        <v>2388.9899999999998</v>
      </c>
      <c r="AA33" s="10"/>
      <c r="AB33" s="10"/>
      <c r="AD33" s="13" t="s">
        <v>10</v>
      </c>
      <c r="AE33" s="13"/>
      <c r="AF33" s="13"/>
      <c r="AG33" s="10" t="s">
        <v>8</v>
      </c>
      <c r="AH33" s="10"/>
      <c r="AI33" s="10"/>
      <c r="AJ33" s="11">
        <v>2388.9899999999998</v>
      </c>
      <c r="AK33" s="11"/>
      <c r="AL33" s="11"/>
      <c r="AM33" s="1">
        <v>2</v>
      </c>
      <c r="AN33" s="11">
        <f>SUM(2*AJ33)</f>
        <v>4777.9799999999996</v>
      </c>
      <c r="AO33" s="11"/>
      <c r="AP33" s="11"/>
      <c r="AR33" s="6" t="s">
        <v>25</v>
      </c>
      <c r="AS33" s="1" t="s">
        <v>28</v>
      </c>
      <c r="AT33" s="4">
        <v>9575.9599999999991</v>
      </c>
      <c r="AU33" s="4">
        <v>27532.400000000001</v>
      </c>
    </row>
    <row r="34" spans="2:47" x14ac:dyDescent="0.25">
      <c r="B34" s="13" t="s">
        <v>20</v>
      </c>
      <c r="C34" s="13"/>
      <c r="D34" s="13"/>
      <c r="E34" s="10" t="s">
        <v>8</v>
      </c>
      <c r="F34" s="10"/>
      <c r="G34" s="10"/>
      <c r="H34" s="11">
        <v>2069.9499999999998</v>
      </c>
      <c r="I34" s="11"/>
      <c r="J34" s="11"/>
      <c r="K34" s="1">
        <v>1</v>
      </c>
      <c r="L34" s="11">
        <f t="shared" si="6"/>
        <v>2069.9499999999998</v>
      </c>
      <c r="M34" s="11"/>
      <c r="N34" s="11"/>
      <c r="P34" s="13" t="s">
        <v>22</v>
      </c>
      <c r="Q34" s="13"/>
      <c r="R34" s="13"/>
      <c r="S34" s="10" t="s">
        <v>8</v>
      </c>
      <c r="T34" s="10"/>
      <c r="U34" s="10"/>
      <c r="V34" s="11">
        <v>2388.9899999999998</v>
      </c>
      <c r="W34" s="11"/>
      <c r="X34" s="11"/>
      <c r="Y34" s="1">
        <v>5</v>
      </c>
      <c r="Z34" s="11">
        <f t="shared" si="5"/>
        <v>11944.949999999999</v>
      </c>
      <c r="AA34" s="10"/>
      <c r="AB34" s="10"/>
      <c r="AD34" s="13" t="s">
        <v>22</v>
      </c>
      <c r="AE34" s="13"/>
      <c r="AF34" s="13"/>
      <c r="AG34" s="10" t="s">
        <v>8</v>
      </c>
      <c r="AH34" s="10"/>
      <c r="AI34" s="10"/>
      <c r="AJ34" s="11">
        <v>2388.9899999999998</v>
      </c>
      <c r="AK34" s="11"/>
      <c r="AL34" s="11"/>
      <c r="AM34" s="1">
        <v>4</v>
      </c>
      <c r="AN34" s="11">
        <f>SUM(4*AJ34)</f>
        <v>9555.9599999999991</v>
      </c>
      <c r="AO34" s="11"/>
      <c r="AP34" s="11"/>
      <c r="AR34" s="6"/>
      <c r="AT34" s="4"/>
      <c r="AU34" s="4"/>
    </row>
    <row r="35" spans="2:47" x14ac:dyDescent="0.25">
      <c r="B35" s="13" t="s">
        <v>15</v>
      </c>
      <c r="C35" s="13"/>
      <c r="D35" s="13"/>
      <c r="E35" s="10" t="s">
        <v>8</v>
      </c>
      <c r="F35" s="10"/>
      <c r="G35" s="10"/>
      <c r="H35" s="11">
        <v>2069.9499999999998</v>
      </c>
      <c r="I35" s="11"/>
      <c r="J35" s="11"/>
      <c r="K35" s="1">
        <v>2</v>
      </c>
      <c r="L35" s="11">
        <f t="shared" si="6"/>
        <v>4139.8999999999996</v>
      </c>
      <c r="M35" s="11"/>
      <c r="N35" s="11"/>
      <c r="P35" s="13" t="s">
        <v>31</v>
      </c>
      <c r="Q35" s="13"/>
      <c r="R35" s="13"/>
      <c r="S35" s="10" t="s">
        <v>8</v>
      </c>
      <c r="T35" s="10"/>
      <c r="U35" s="10"/>
      <c r="V35" s="11">
        <v>2388.9899999999998</v>
      </c>
      <c r="W35" s="11"/>
      <c r="X35" s="11"/>
      <c r="Y35" s="1">
        <v>1</v>
      </c>
      <c r="Z35" s="11">
        <f t="shared" si="5"/>
        <v>2388.9899999999998</v>
      </c>
      <c r="AA35" s="10"/>
      <c r="AB35" s="10"/>
      <c r="AD35" s="13" t="s">
        <v>19</v>
      </c>
      <c r="AE35" s="13"/>
      <c r="AF35" s="13"/>
      <c r="AG35" s="10" t="s">
        <v>28</v>
      </c>
      <c r="AH35" s="10"/>
      <c r="AI35" s="10"/>
      <c r="AJ35" s="11">
        <v>2992.74</v>
      </c>
      <c r="AK35" s="11"/>
      <c r="AL35" s="11"/>
      <c r="AM35" s="1">
        <v>1</v>
      </c>
      <c r="AN35" s="11">
        <f>SUM(1*AJ35)</f>
        <v>2992.74</v>
      </c>
      <c r="AO35" s="11"/>
      <c r="AP35" s="11"/>
      <c r="AR35" s="9" t="s">
        <v>37</v>
      </c>
      <c r="AS35" s="9"/>
      <c r="AT35" s="4"/>
      <c r="AU35" s="4"/>
    </row>
    <row r="36" spans="2:47" x14ac:dyDescent="0.25">
      <c r="B36" s="13" t="s">
        <v>12</v>
      </c>
      <c r="C36" s="13"/>
      <c r="D36" s="13"/>
      <c r="E36" s="10" t="s">
        <v>8</v>
      </c>
      <c r="F36" s="10"/>
      <c r="G36" s="10"/>
      <c r="H36" s="11">
        <v>2069.9499999999998</v>
      </c>
      <c r="I36" s="11"/>
      <c r="J36" s="11"/>
      <c r="K36" s="1">
        <v>3</v>
      </c>
      <c r="L36" s="11">
        <f t="shared" si="6"/>
        <v>6209.8499999999995</v>
      </c>
      <c r="M36" s="11"/>
      <c r="N36" s="11"/>
      <c r="P36" s="13" t="s">
        <v>12</v>
      </c>
      <c r="Q36" s="13"/>
      <c r="R36" s="13"/>
      <c r="S36" s="10" t="s">
        <v>8</v>
      </c>
      <c r="T36" s="10"/>
      <c r="U36" s="10"/>
      <c r="V36" s="11">
        <v>2388.9899999999998</v>
      </c>
      <c r="W36" s="11"/>
      <c r="X36" s="11"/>
      <c r="Y36" s="1">
        <v>2</v>
      </c>
      <c r="Z36" s="11">
        <f t="shared" si="5"/>
        <v>4777.9799999999996</v>
      </c>
      <c r="AA36" s="10"/>
      <c r="AB36" s="10"/>
      <c r="AD36" s="13" t="s">
        <v>19</v>
      </c>
      <c r="AE36" s="13"/>
      <c r="AF36" s="13"/>
      <c r="AG36" s="10" t="s">
        <v>8</v>
      </c>
      <c r="AH36" s="10"/>
      <c r="AI36" s="10"/>
      <c r="AJ36" s="11">
        <v>2388.9899999999998</v>
      </c>
      <c r="AK36" s="11"/>
      <c r="AL36" s="11"/>
      <c r="AM36" s="1">
        <v>1</v>
      </c>
      <c r="AN36" s="11">
        <f>SUM(1*AJ36)</f>
        <v>2388.9899999999998</v>
      </c>
      <c r="AO36" s="11"/>
      <c r="AP36" s="11"/>
      <c r="AR36" s="9" t="s">
        <v>38</v>
      </c>
      <c r="AS36" s="9"/>
      <c r="AT36" s="4"/>
      <c r="AU36" s="4"/>
    </row>
    <row r="37" spans="2:47" x14ac:dyDescent="0.25">
      <c r="B37" s="13" t="s">
        <v>21</v>
      </c>
      <c r="C37" s="13"/>
      <c r="D37" s="13"/>
      <c r="E37" s="10" t="s">
        <v>8</v>
      </c>
      <c r="F37" s="10"/>
      <c r="G37" s="10"/>
      <c r="H37" s="11">
        <v>2069.9499999999998</v>
      </c>
      <c r="I37" s="11"/>
      <c r="J37" s="11"/>
      <c r="K37" s="1">
        <v>1</v>
      </c>
      <c r="L37" s="11">
        <f t="shared" si="6"/>
        <v>2069.9499999999998</v>
      </c>
      <c r="M37" s="11"/>
      <c r="N37" s="11"/>
      <c r="P37" s="13" t="s">
        <v>19</v>
      </c>
      <c r="Q37" s="13"/>
      <c r="R37" s="13"/>
      <c r="S37" s="10" t="s">
        <v>8</v>
      </c>
      <c r="T37" s="10"/>
      <c r="U37" s="10"/>
      <c r="V37" s="11">
        <v>2388.9899999999998</v>
      </c>
      <c r="W37" s="11"/>
      <c r="X37" s="11"/>
      <c r="Y37" s="1">
        <v>1</v>
      </c>
      <c r="Z37" s="11">
        <f t="shared" si="5"/>
        <v>2388.9899999999998</v>
      </c>
      <c r="AA37" s="10"/>
      <c r="AB37" s="10"/>
      <c r="AD37" s="13" t="s">
        <v>36</v>
      </c>
      <c r="AE37" s="13"/>
      <c r="AF37" s="13"/>
      <c r="AG37" s="10" t="s">
        <v>8</v>
      </c>
      <c r="AH37" s="10"/>
      <c r="AI37" s="10"/>
      <c r="AJ37" s="11">
        <v>2388.9899999999998</v>
      </c>
      <c r="AK37" s="11"/>
      <c r="AL37" s="11"/>
      <c r="AM37" s="1">
        <v>1</v>
      </c>
      <c r="AN37" s="11">
        <f>SUM(1*AJ37)</f>
        <v>2388.9899999999998</v>
      </c>
      <c r="AO37" s="11"/>
      <c r="AP37" s="11"/>
      <c r="AR37" s="8"/>
      <c r="AT37" s="4"/>
      <c r="AU37" s="4"/>
    </row>
    <row r="38" spans="2:47" x14ac:dyDescent="0.25">
      <c r="B38" s="13" t="s">
        <v>22</v>
      </c>
      <c r="C38" s="13"/>
      <c r="D38" s="13"/>
      <c r="E38" s="10" t="s">
        <v>8</v>
      </c>
      <c r="F38" s="10"/>
      <c r="G38" s="10"/>
      <c r="H38" s="11">
        <v>2069.9499999999998</v>
      </c>
      <c r="I38" s="11"/>
      <c r="J38" s="11"/>
      <c r="K38" s="1">
        <v>2</v>
      </c>
      <c r="L38" s="11">
        <f t="shared" si="6"/>
        <v>4139.8999999999996</v>
      </c>
      <c r="M38" s="11"/>
      <c r="N38" s="11"/>
      <c r="P38" s="13" t="s">
        <v>19</v>
      </c>
      <c r="Q38" s="13"/>
      <c r="R38" s="13"/>
      <c r="S38" s="10" t="s">
        <v>28</v>
      </c>
      <c r="T38" s="10"/>
      <c r="U38" s="10"/>
      <c r="V38" s="11">
        <v>2992.74</v>
      </c>
      <c r="W38" s="11"/>
      <c r="X38" s="11"/>
      <c r="Y38" s="1">
        <v>1</v>
      </c>
      <c r="Z38" s="11">
        <f t="shared" si="5"/>
        <v>2992.74</v>
      </c>
      <c r="AA38" s="10"/>
      <c r="AB38" s="10"/>
      <c r="AD38" s="13" t="s">
        <v>31</v>
      </c>
      <c r="AE38" s="13"/>
      <c r="AF38" s="13"/>
      <c r="AG38" s="10" t="s">
        <v>8</v>
      </c>
      <c r="AH38" s="10"/>
      <c r="AI38" s="10"/>
      <c r="AJ38" s="11">
        <v>2388.9899999999998</v>
      </c>
      <c r="AK38" s="11"/>
      <c r="AL38" s="11"/>
      <c r="AM38" s="1">
        <v>1</v>
      </c>
      <c r="AN38" s="11">
        <f>SUM(1*AJ38)</f>
        <v>2388.9899999999998</v>
      </c>
      <c r="AO38" s="11"/>
      <c r="AP38" s="11"/>
      <c r="AR38" s="6"/>
      <c r="AT38" s="4"/>
      <c r="AU38" s="4"/>
    </row>
    <row r="39" spans="2:47" x14ac:dyDescent="0.25">
      <c r="B39" s="13" t="s">
        <v>23</v>
      </c>
      <c r="C39" s="13"/>
      <c r="D39" s="13"/>
      <c r="E39" s="10" t="s">
        <v>8</v>
      </c>
      <c r="F39" s="10"/>
      <c r="G39" s="10"/>
      <c r="H39" s="11">
        <v>2069.9499999999998</v>
      </c>
      <c r="I39" s="11"/>
      <c r="J39" s="11"/>
      <c r="K39" s="1">
        <v>2</v>
      </c>
      <c r="L39" s="11">
        <f t="shared" si="6"/>
        <v>4139.8999999999996</v>
      </c>
      <c r="M39" s="11"/>
      <c r="N39" s="11"/>
      <c r="P39" s="10"/>
      <c r="Q39" s="10"/>
      <c r="R39" s="10"/>
      <c r="S39" s="10"/>
      <c r="T39" s="10"/>
      <c r="U39" s="10"/>
      <c r="V39" s="11"/>
      <c r="W39" s="11"/>
      <c r="X39" s="11"/>
      <c r="Y39" s="1"/>
      <c r="Z39" s="11"/>
      <c r="AA39" s="11"/>
      <c r="AB39" s="11"/>
      <c r="AD39" s="13" t="s">
        <v>12</v>
      </c>
      <c r="AE39" s="13"/>
      <c r="AF39" s="13"/>
      <c r="AG39" s="10" t="s">
        <v>8</v>
      </c>
      <c r="AH39" s="10"/>
      <c r="AI39" s="10"/>
      <c r="AJ39" s="11">
        <v>2388.9899999999998</v>
      </c>
      <c r="AK39" s="11"/>
      <c r="AL39" s="11"/>
      <c r="AM39" s="1">
        <v>2</v>
      </c>
      <c r="AN39" s="11">
        <f>SUM(2*AJ39)</f>
        <v>4777.9799999999996</v>
      </c>
      <c r="AO39" s="11"/>
      <c r="AP39" s="11"/>
      <c r="AR39" s="7"/>
      <c r="AT39" s="4"/>
      <c r="AU39" s="4"/>
    </row>
    <row r="40" spans="2:47" x14ac:dyDescent="0.25">
      <c r="B40" s="10"/>
      <c r="C40" s="10"/>
      <c r="D40" s="10"/>
      <c r="E40" s="10"/>
      <c r="F40" s="10"/>
      <c r="G40" s="10"/>
      <c r="H40" s="11"/>
      <c r="I40" s="11"/>
      <c r="J40" s="11"/>
      <c r="K40" s="1"/>
      <c r="L40" s="11"/>
      <c r="M40" s="10"/>
      <c r="N40" s="10"/>
      <c r="P40" s="10"/>
      <c r="Q40" s="10"/>
      <c r="R40" s="10"/>
      <c r="S40" s="10"/>
      <c r="T40" s="10"/>
      <c r="U40" s="10"/>
      <c r="V40" s="11"/>
      <c r="W40" s="11"/>
      <c r="X40" s="11"/>
      <c r="Y40" s="1"/>
      <c r="Z40" s="11"/>
      <c r="AA40" s="11"/>
      <c r="AB40" s="11"/>
      <c r="AT40" s="1"/>
      <c r="AU40" s="1"/>
    </row>
    <row r="41" spans="2:47" x14ac:dyDescent="0.25">
      <c r="P41" s="10"/>
      <c r="Q41" s="10"/>
      <c r="R41" s="10"/>
      <c r="S41" s="10"/>
      <c r="T41" s="10"/>
      <c r="U41" s="10"/>
      <c r="V41" s="11"/>
      <c r="W41" s="11"/>
      <c r="X41" s="11"/>
      <c r="Y41" s="1"/>
      <c r="Z41" s="11"/>
      <c r="AA41" s="11"/>
      <c r="AB41" s="11"/>
      <c r="AR41"/>
      <c r="AS41"/>
    </row>
    <row r="42" spans="2:47" x14ac:dyDescent="0.25">
      <c r="P42" s="12" t="s">
        <v>1</v>
      </c>
      <c r="Q42" s="12"/>
      <c r="R42" s="12"/>
      <c r="S42" s="12"/>
      <c r="T42" s="12"/>
      <c r="U42" s="12"/>
      <c r="V42" s="12"/>
      <c r="W42" s="12"/>
      <c r="X42" s="12"/>
      <c r="Y42" s="12"/>
      <c r="Z42" s="12"/>
      <c r="AA42" s="12"/>
      <c r="AB42" s="12"/>
      <c r="AD42" s="12" t="s">
        <v>2</v>
      </c>
      <c r="AE42" s="12"/>
      <c r="AF42" s="12"/>
      <c r="AG42" s="12"/>
      <c r="AH42" s="12"/>
      <c r="AI42" s="12"/>
      <c r="AJ42" s="12"/>
      <c r="AK42" s="12"/>
      <c r="AL42" s="12"/>
      <c r="AM42" s="12"/>
      <c r="AN42" s="12"/>
      <c r="AO42" s="12"/>
      <c r="AP42" s="12"/>
      <c r="AR42"/>
      <c r="AS42"/>
    </row>
    <row r="43" spans="2:47" x14ac:dyDescent="0.25">
      <c r="P43" s="12"/>
      <c r="Q43" s="12"/>
      <c r="R43" s="12"/>
      <c r="S43" s="12"/>
      <c r="T43" s="12"/>
      <c r="U43" s="12"/>
      <c r="V43" s="12"/>
      <c r="W43" s="12"/>
      <c r="X43" s="12"/>
      <c r="Y43" s="12"/>
      <c r="Z43" s="12"/>
      <c r="AA43" s="12"/>
      <c r="AB43" s="12"/>
      <c r="AD43" s="12"/>
      <c r="AE43" s="12"/>
      <c r="AF43" s="12"/>
      <c r="AG43" s="12"/>
      <c r="AH43" s="12"/>
      <c r="AI43" s="12"/>
      <c r="AJ43" s="12"/>
      <c r="AK43" s="12"/>
      <c r="AL43" s="12"/>
      <c r="AM43" s="12"/>
      <c r="AN43" s="12"/>
      <c r="AO43" s="12"/>
      <c r="AP43" s="12"/>
      <c r="AR43"/>
      <c r="AS43"/>
    </row>
    <row r="44" spans="2:47" x14ac:dyDescent="0.25">
      <c r="P44" s="12"/>
      <c r="Q44" s="12"/>
      <c r="R44" s="12"/>
      <c r="S44" s="12"/>
      <c r="T44" s="12"/>
      <c r="U44" s="12"/>
      <c r="V44" s="12"/>
      <c r="W44" s="12"/>
      <c r="X44" s="12"/>
      <c r="Y44" s="12"/>
      <c r="Z44" s="12"/>
      <c r="AA44" s="12"/>
      <c r="AB44" s="12"/>
      <c r="AD44" s="12"/>
      <c r="AE44" s="12"/>
      <c r="AF44" s="12"/>
      <c r="AG44" s="12"/>
      <c r="AH44" s="12"/>
      <c r="AI44" s="12"/>
      <c r="AJ44" s="12"/>
      <c r="AK44" s="12"/>
      <c r="AL44" s="12"/>
      <c r="AM44" s="12"/>
      <c r="AN44" s="12"/>
      <c r="AO44" s="12"/>
      <c r="AP44" s="12"/>
      <c r="AR44"/>
      <c r="AS44"/>
    </row>
    <row r="45" spans="2:47" ht="26.25" x14ac:dyDescent="0.25">
      <c r="B45" s="12"/>
      <c r="C45" s="12"/>
      <c r="D45" s="12"/>
      <c r="E45" s="12"/>
      <c r="F45" s="12"/>
      <c r="G45" s="12"/>
      <c r="H45" s="12"/>
      <c r="I45" s="12"/>
      <c r="J45" s="12"/>
      <c r="K45" s="12"/>
      <c r="L45" s="12"/>
      <c r="M45" s="12"/>
      <c r="N45" s="12"/>
      <c r="P45" s="12" t="s">
        <v>32</v>
      </c>
      <c r="Q45" s="12"/>
      <c r="R45" s="12"/>
      <c r="S45" s="12"/>
      <c r="T45" s="12"/>
      <c r="U45" s="12"/>
      <c r="V45" s="12"/>
      <c r="W45" s="12"/>
      <c r="X45" s="12"/>
      <c r="Y45" s="12"/>
      <c r="Z45" s="12"/>
      <c r="AA45" s="12"/>
      <c r="AB45" s="12"/>
      <c r="AD45" s="12" t="s">
        <v>33</v>
      </c>
      <c r="AE45" s="12"/>
      <c r="AF45" s="12"/>
      <c r="AG45" s="12"/>
      <c r="AH45" s="12"/>
      <c r="AI45" s="12"/>
      <c r="AJ45" s="12"/>
      <c r="AK45" s="12"/>
      <c r="AL45" s="12"/>
      <c r="AM45" s="12"/>
      <c r="AN45" s="12"/>
      <c r="AO45" s="12"/>
      <c r="AP45" s="12"/>
      <c r="AR45"/>
      <c r="AS45"/>
    </row>
    <row r="46" spans="2:47" x14ac:dyDescent="0.25">
      <c r="P46" s="10" t="s">
        <v>3</v>
      </c>
      <c r="Q46" s="10"/>
      <c r="R46" s="10"/>
      <c r="S46" s="10" t="s">
        <v>4</v>
      </c>
      <c r="T46" s="10"/>
      <c r="U46" s="10"/>
      <c r="V46" s="10" t="s">
        <v>46</v>
      </c>
      <c r="W46" s="10"/>
      <c r="X46" s="10"/>
      <c r="Y46" s="5" t="s">
        <v>39</v>
      </c>
      <c r="Z46" s="10" t="s">
        <v>41</v>
      </c>
      <c r="AA46" s="10"/>
      <c r="AB46" s="10"/>
      <c r="AD46" s="13" t="s">
        <v>3</v>
      </c>
      <c r="AE46" s="13"/>
      <c r="AF46" s="13"/>
      <c r="AG46" s="10" t="s">
        <v>4</v>
      </c>
      <c r="AH46" s="10"/>
      <c r="AI46" s="10"/>
      <c r="AJ46" s="10" t="s">
        <v>46</v>
      </c>
      <c r="AK46" s="10"/>
      <c r="AL46" s="10"/>
      <c r="AM46" s="5" t="s">
        <v>39</v>
      </c>
      <c r="AN46" s="10" t="s">
        <v>41</v>
      </c>
      <c r="AO46" s="10"/>
      <c r="AP46" s="10"/>
    </row>
    <row r="47" spans="2:47" x14ac:dyDescent="0.25">
      <c r="P47" s="13" t="s">
        <v>25</v>
      </c>
      <c r="Q47" s="13"/>
      <c r="R47" s="13"/>
      <c r="S47" s="10" t="s">
        <v>8</v>
      </c>
      <c r="T47" s="10"/>
      <c r="U47" s="10"/>
      <c r="V47" s="11">
        <v>2388.9899999999998</v>
      </c>
      <c r="W47" s="11"/>
      <c r="X47" s="11"/>
      <c r="Y47" s="6">
        <v>1</v>
      </c>
      <c r="Z47" s="16">
        <f>SUM(Y47*V47)</f>
        <v>2388.9899999999998</v>
      </c>
      <c r="AA47" s="13"/>
      <c r="AB47" s="13"/>
      <c r="AD47" s="13" t="s">
        <v>15</v>
      </c>
      <c r="AE47" s="13"/>
      <c r="AF47" s="13"/>
      <c r="AG47" s="10" t="s">
        <v>8</v>
      </c>
      <c r="AH47" s="10"/>
      <c r="AI47" s="10"/>
      <c r="AJ47" s="11">
        <v>2388.9899999999998</v>
      </c>
      <c r="AK47" s="11"/>
      <c r="AL47" s="11"/>
      <c r="AM47" s="1">
        <v>3</v>
      </c>
      <c r="AN47" s="11">
        <f>SUM(AM47*AJ47)</f>
        <v>7166.9699999999993</v>
      </c>
      <c r="AO47" s="10"/>
      <c r="AP47" s="10"/>
    </row>
    <row r="48" spans="2:47" x14ac:dyDescent="0.25">
      <c r="P48" s="13" t="s">
        <v>23</v>
      </c>
      <c r="Q48" s="13"/>
      <c r="R48" s="13"/>
      <c r="S48" s="10" t="s">
        <v>8</v>
      </c>
      <c r="T48" s="10"/>
      <c r="U48" s="10"/>
      <c r="V48" s="11">
        <v>2388.9899999999998</v>
      </c>
      <c r="W48" s="11"/>
      <c r="X48" s="11"/>
      <c r="Y48" s="6">
        <v>1</v>
      </c>
      <c r="Z48" s="16">
        <f t="shared" ref="Z48:Z53" si="7">SUM(Y48*V48)</f>
        <v>2388.9899999999998</v>
      </c>
      <c r="AA48" s="13"/>
      <c r="AB48" s="13"/>
      <c r="AD48" s="13" t="s">
        <v>21</v>
      </c>
      <c r="AE48" s="13"/>
      <c r="AF48" s="13"/>
      <c r="AG48" s="10" t="s">
        <v>8</v>
      </c>
      <c r="AH48" s="10"/>
      <c r="AI48" s="10"/>
      <c r="AJ48" s="11">
        <v>2388.9899999999998</v>
      </c>
      <c r="AK48" s="11"/>
      <c r="AL48" s="11"/>
      <c r="AM48" s="1">
        <v>1</v>
      </c>
      <c r="AN48" s="11">
        <f>SUM(AM48*AJ48)</f>
        <v>2388.9899999999998</v>
      </c>
      <c r="AO48" s="10"/>
      <c r="AP48" s="10"/>
    </row>
    <row r="49" spans="16:47" x14ac:dyDescent="0.25">
      <c r="P49" s="13" t="s">
        <v>12</v>
      </c>
      <c r="Q49" s="13"/>
      <c r="R49" s="13"/>
      <c r="S49" s="10" t="s">
        <v>8</v>
      </c>
      <c r="T49" s="10"/>
      <c r="U49" s="10"/>
      <c r="V49" s="11">
        <v>2388.9899999999998</v>
      </c>
      <c r="W49" s="11"/>
      <c r="X49" s="11"/>
      <c r="Y49" s="6">
        <v>1</v>
      </c>
      <c r="Z49" s="16">
        <f t="shared" si="7"/>
        <v>2388.9899999999998</v>
      </c>
      <c r="AA49" s="13"/>
      <c r="AB49" s="13"/>
      <c r="AD49" s="13" t="s">
        <v>7</v>
      </c>
      <c r="AE49" s="13"/>
      <c r="AF49" s="13"/>
      <c r="AG49" s="10" t="s">
        <v>28</v>
      </c>
      <c r="AH49" s="10"/>
      <c r="AI49" s="10"/>
      <c r="AJ49" s="11">
        <v>2992.74</v>
      </c>
      <c r="AK49" s="11"/>
      <c r="AL49" s="11"/>
      <c r="AM49" s="1">
        <v>6</v>
      </c>
      <c r="AN49" s="11">
        <f t="shared" ref="AN49:AN51" si="8">SUM(AM49*AJ49)</f>
        <v>17956.439999999999</v>
      </c>
      <c r="AO49" s="10"/>
      <c r="AP49" s="10"/>
    </row>
    <row r="50" spans="16:47" x14ac:dyDescent="0.25">
      <c r="P50" s="13" t="s">
        <v>10</v>
      </c>
      <c r="Q50" s="13"/>
      <c r="R50" s="13"/>
      <c r="S50" s="10" t="s">
        <v>8</v>
      </c>
      <c r="T50" s="10"/>
      <c r="U50" s="10"/>
      <c r="V50" s="11">
        <v>2388.9899999999998</v>
      </c>
      <c r="W50" s="11"/>
      <c r="X50" s="11"/>
      <c r="Y50" s="6">
        <v>1</v>
      </c>
      <c r="Z50" s="16">
        <f t="shared" si="7"/>
        <v>2388.9899999999998</v>
      </c>
      <c r="AA50" s="13"/>
      <c r="AB50" s="13"/>
      <c r="AD50" s="13" t="s">
        <v>10</v>
      </c>
      <c r="AE50" s="13"/>
      <c r="AF50" s="13"/>
      <c r="AG50" s="10" t="s">
        <v>28</v>
      </c>
      <c r="AH50" s="10"/>
      <c r="AI50" s="10"/>
      <c r="AJ50" s="11">
        <v>2992.74</v>
      </c>
      <c r="AK50" s="11"/>
      <c r="AL50" s="11"/>
      <c r="AM50" s="1">
        <v>1</v>
      </c>
      <c r="AN50" s="11">
        <f t="shared" si="8"/>
        <v>2992.74</v>
      </c>
      <c r="AO50" s="10"/>
      <c r="AP50" s="10"/>
    </row>
    <row r="51" spans="16:47" x14ac:dyDescent="0.25">
      <c r="P51" s="13" t="s">
        <v>15</v>
      </c>
      <c r="Q51" s="13"/>
      <c r="R51" s="13"/>
      <c r="S51" s="10" t="s">
        <v>8</v>
      </c>
      <c r="T51" s="10"/>
      <c r="U51" s="10"/>
      <c r="V51" s="11">
        <v>2388.9899999999998</v>
      </c>
      <c r="W51" s="11"/>
      <c r="X51" s="11"/>
      <c r="Y51" s="6">
        <v>1</v>
      </c>
      <c r="Z51" s="16">
        <f>SUM(Y51*V51)</f>
        <v>2388.9899999999998</v>
      </c>
      <c r="AA51" s="13"/>
      <c r="AB51" s="13"/>
      <c r="AD51" s="13" t="s">
        <v>7</v>
      </c>
      <c r="AE51" s="13"/>
      <c r="AF51" s="13"/>
      <c r="AG51" s="10" t="s">
        <v>8</v>
      </c>
      <c r="AH51" s="10"/>
      <c r="AI51" s="10"/>
      <c r="AJ51" s="11">
        <v>2388.9899999999998</v>
      </c>
      <c r="AK51" s="11"/>
      <c r="AL51" s="11"/>
      <c r="AM51" s="1">
        <v>4</v>
      </c>
      <c r="AN51" s="11">
        <f t="shared" si="8"/>
        <v>9555.9599999999991</v>
      </c>
      <c r="AO51" s="10"/>
      <c r="AP51" s="10"/>
      <c r="AT51" s="4"/>
      <c r="AU51" s="4"/>
    </row>
    <row r="52" spans="16:47" x14ac:dyDescent="0.25">
      <c r="P52" s="13" t="s">
        <v>25</v>
      </c>
      <c r="Q52" s="13"/>
      <c r="R52" s="13"/>
      <c r="S52" s="10" t="s">
        <v>28</v>
      </c>
      <c r="T52" s="10"/>
      <c r="U52" s="10"/>
      <c r="V52" s="11">
        <v>2992.74</v>
      </c>
      <c r="W52" s="11"/>
      <c r="X52" s="11"/>
      <c r="Y52" s="6">
        <v>1</v>
      </c>
      <c r="Z52" s="16">
        <f t="shared" si="7"/>
        <v>2992.74</v>
      </c>
      <c r="AA52" s="13"/>
      <c r="AB52" s="13"/>
    </row>
    <row r="53" spans="16:47" x14ac:dyDescent="0.25">
      <c r="P53" s="13" t="s">
        <v>23</v>
      </c>
      <c r="Q53" s="13"/>
      <c r="R53" s="13"/>
      <c r="S53" s="10" t="s">
        <v>28</v>
      </c>
      <c r="T53" s="10"/>
      <c r="U53" s="10"/>
      <c r="V53" s="11">
        <v>2992.74</v>
      </c>
      <c r="W53" s="11"/>
      <c r="X53" s="11"/>
      <c r="Y53" s="6">
        <v>1</v>
      </c>
      <c r="Z53" s="16">
        <f t="shared" si="7"/>
        <v>2992.74</v>
      </c>
      <c r="AA53" s="13"/>
      <c r="AB53" s="13"/>
    </row>
    <row r="54" spans="16:47" x14ac:dyDescent="0.25">
      <c r="P54" s="10"/>
      <c r="Q54" s="10"/>
      <c r="R54" s="10"/>
      <c r="S54" s="10"/>
      <c r="T54" s="10"/>
      <c r="U54" s="10"/>
      <c r="V54" s="11"/>
      <c r="W54" s="11"/>
      <c r="X54" s="11"/>
      <c r="Y54" s="1"/>
      <c r="Z54" s="11"/>
      <c r="AA54" s="10"/>
      <c r="AB54" s="10"/>
    </row>
    <row r="55" spans="16:47" x14ac:dyDescent="0.25">
      <c r="P55" s="1"/>
      <c r="Q55" s="1"/>
      <c r="R55" s="1"/>
      <c r="S55" s="1"/>
      <c r="T55" s="1"/>
      <c r="U55" s="1"/>
      <c r="V55" s="2"/>
      <c r="W55" s="2"/>
      <c r="X55" s="2"/>
      <c r="Y55" s="1"/>
      <c r="Z55" s="2"/>
      <c r="AA55" s="1"/>
      <c r="AB55" s="1"/>
    </row>
    <row r="56" spans="16:47" x14ac:dyDescent="0.25">
      <c r="P56" s="1"/>
      <c r="Q56" s="1"/>
      <c r="R56" s="1"/>
      <c r="S56" s="1"/>
      <c r="T56" s="1"/>
      <c r="U56" s="1"/>
      <c r="V56" s="2"/>
      <c r="W56" s="2"/>
      <c r="X56" s="2"/>
      <c r="Y56" s="1"/>
      <c r="Z56" s="2"/>
      <c r="AA56" s="1"/>
      <c r="AB56" s="1"/>
    </row>
    <row r="57" spans="16:47" x14ac:dyDescent="0.25">
      <c r="P57" s="12" t="s">
        <v>1</v>
      </c>
      <c r="Q57" s="12"/>
      <c r="R57" s="12"/>
      <c r="S57" s="12"/>
      <c r="T57" s="12"/>
      <c r="U57" s="12"/>
      <c r="V57" s="12"/>
      <c r="W57" s="12"/>
      <c r="X57" s="12"/>
      <c r="Y57" s="12"/>
      <c r="Z57" s="12"/>
      <c r="AA57" s="12"/>
      <c r="AB57" s="12"/>
    </row>
    <row r="58" spans="16:47" x14ac:dyDescent="0.25">
      <c r="P58" s="12"/>
      <c r="Q58" s="12"/>
      <c r="R58" s="12"/>
      <c r="S58" s="12"/>
      <c r="T58" s="12"/>
      <c r="U58" s="12"/>
      <c r="V58" s="12"/>
      <c r="W58" s="12"/>
      <c r="X58" s="12"/>
      <c r="Y58" s="12"/>
      <c r="Z58" s="12"/>
      <c r="AA58" s="12"/>
      <c r="AB58" s="12"/>
    </row>
    <row r="59" spans="16:47" x14ac:dyDescent="0.25">
      <c r="P59" s="12"/>
      <c r="Q59" s="12"/>
      <c r="R59" s="12"/>
      <c r="S59" s="12"/>
      <c r="T59" s="12"/>
      <c r="U59" s="12"/>
      <c r="V59" s="12"/>
      <c r="W59" s="12"/>
      <c r="X59" s="12"/>
      <c r="Y59" s="12"/>
      <c r="Z59" s="12"/>
      <c r="AA59" s="12"/>
      <c r="AB59" s="12"/>
    </row>
    <row r="60" spans="16:47" ht="26.25" x14ac:dyDescent="0.25">
      <c r="P60" s="12" t="s">
        <v>33</v>
      </c>
      <c r="Q60" s="12"/>
      <c r="R60" s="12"/>
      <c r="S60" s="12"/>
      <c r="T60" s="12"/>
      <c r="U60" s="12"/>
      <c r="V60" s="12"/>
      <c r="W60" s="12"/>
      <c r="X60" s="12"/>
      <c r="Y60" s="12"/>
      <c r="Z60" s="12"/>
      <c r="AA60" s="12"/>
      <c r="AB60" s="12"/>
    </row>
    <row r="61" spans="16:47" x14ac:dyDescent="0.25">
      <c r="P61" s="10" t="s">
        <v>3</v>
      </c>
      <c r="Q61" s="10"/>
      <c r="R61" s="10"/>
      <c r="S61" s="10" t="s">
        <v>4</v>
      </c>
      <c r="T61" s="10"/>
      <c r="U61" s="10"/>
      <c r="V61" s="10" t="s">
        <v>46</v>
      </c>
      <c r="W61" s="10"/>
      <c r="X61" s="10"/>
      <c r="Y61" s="5" t="s">
        <v>39</v>
      </c>
      <c r="Z61" s="10" t="s">
        <v>41</v>
      </c>
      <c r="AA61" s="10"/>
      <c r="AB61" s="10"/>
    </row>
    <row r="62" spans="16:47" x14ac:dyDescent="0.25">
      <c r="P62" s="13" t="s">
        <v>25</v>
      </c>
      <c r="Q62" s="13"/>
      <c r="R62" s="13"/>
      <c r="S62" s="10" t="s">
        <v>28</v>
      </c>
      <c r="T62" s="10"/>
      <c r="U62" s="10"/>
      <c r="V62" s="11">
        <v>2992.74</v>
      </c>
      <c r="W62" s="11"/>
      <c r="X62" s="11"/>
      <c r="Y62" s="1">
        <v>1</v>
      </c>
      <c r="Z62" s="11">
        <f>SUM(Y62*V62)</f>
        <v>2992.74</v>
      </c>
      <c r="AA62" s="10"/>
      <c r="AB62" s="10"/>
    </row>
    <row r="63" spans="16:47" x14ac:dyDescent="0.25">
      <c r="P63" s="13" t="s">
        <v>7</v>
      </c>
      <c r="Q63" s="13"/>
      <c r="R63" s="13"/>
      <c r="S63" s="10" t="s">
        <v>8</v>
      </c>
      <c r="T63" s="10"/>
      <c r="U63" s="10"/>
      <c r="V63" s="11">
        <v>2388.9899999999998</v>
      </c>
      <c r="W63" s="11"/>
      <c r="X63" s="11"/>
      <c r="Y63" s="1">
        <v>4</v>
      </c>
      <c r="Z63" s="11">
        <f t="shared" ref="Z63:Z67" si="9">SUM(Y63*V63)</f>
        <v>9555.9599999999991</v>
      </c>
      <c r="AA63" s="10"/>
      <c r="AB63" s="10"/>
    </row>
    <row r="64" spans="16:47" x14ac:dyDescent="0.25">
      <c r="P64" s="13" t="s">
        <v>7</v>
      </c>
      <c r="Q64" s="13"/>
      <c r="R64" s="13"/>
      <c r="S64" s="10" t="s">
        <v>28</v>
      </c>
      <c r="T64" s="10"/>
      <c r="U64" s="10"/>
      <c r="V64" s="11">
        <v>2992.74</v>
      </c>
      <c r="W64" s="11"/>
      <c r="X64" s="11"/>
      <c r="Y64" s="1">
        <v>5</v>
      </c>
      <c r="Z64" s="11">
        <f t="shared" si="9"/>
        <v>14963.699999999999</v>
      </c>
      <c r="AA64" s="10"/>
      <c r="AB64" s="10"/>
    </row>
    <row r="65" spans="16:28" x14ac:dyDescent="0.25">
      <c r="P65" s="13" t="s">
        <v>10</v>
      </c>
      <c r="Q65" s="13"/>
      <c r="R65" s="13"/>
      <c r="S65" s="10" t="s">
        <v>28</v>
      </c>
      <c r="T65" s="10"/>
      <c r="U65" s="10"/>
      <c r="V65" s="11">
        <v>2992.74</v>
      </c>
      <c r="W65" s="11"/>
      <c r="X65" s="11"/>
      <c r="Y65" s="1">
        <v>1</v>
      </c>
      <c r="Z65" s="11">
        <f t="shared" si="9"/>
        <v>2992.74</v>
      </c>
      <c r="AA65" s="10"/>
      <c r="AB65" s="10"/>
    </row>
    <row r="66" spans="16:28" x14ac:dyDescent="0.25">
      <c r="P66" s="13" t="s">
        <v>21</v>
      </c>
      <c r="Q66" s="13"/>
      <c r="R66" s="13"/>
      <c r="S66" s="10" t="s">
        <v>8</v>
      </c>
      <c r="T66" s="10"/>
      <c r="U66" s="10"/>
      <c r="V66" s="11">
        <v>2388.9899999999998</v>
      </c>
      <c r="W66" s="11"/>
      <c r="X66" s="11"/>
      <c r="Y66" s="1">
        <v>1</v>
      </c>
      <c r="Z66" s="11">
        <f t="shared" si="9"/>
        <v>2388.9899999999998</v>
      </c>
      <c r="AA66" s="10"/>
      <c r="AB66" s="10"/>
    </row>
    <row r="67" spans="16:28" x14ac:dyDescent="0.25">
      <c r="P67" s="13" t="s">
        <v>23</v>
      </c>
      <c r="Q67" s="13"/>
      <c r="R67" s="13"/>
      <c r="S67" s="10" t="s">
        <v>8</v>
      </c>
      <c r="T67" s="10"/>
      <c r="U67" s="10"/>
      <c r="V67" s="11">
        <v>2388.9899999999998</v>
      </c>
      <c r="W67" s="11"/>
      <c r="X67" s="11"/>
      <c r="Y67" s="1">
        <v>2</v>
      </c>
      <c r="Z67" s="11">
        <f t="shared" si="9"/>
        <v>4777.9799999999996</v>
      </c>
      <c r="AA67" s="10"/>
      <c r="AB67" s="10"/>
    </row>
    <row r="68" spans="16:28" x14ac:dyDescent="0.25">
      <c r="P68" s="13" t="s">
        <v>15</v>
      </c>
      <c r="Q68" s="13"/>
      <c r="R68" s="13"/>
      <c r="S68" s="10" t="s">
        <v>8</v>
      </c>
      <c r="T68" s="10"/>
      <c r="U68" s="10"/>
      <c r="V68" s="11">
        <v>2388.9899999999998</v>
      </c>
      <c r="W68" s="11"/>
      <c r="X68" s="11"/>
      <c r="Y68" s="1">
        <v>1</v>
      </c>
      <c r="Z68" s="11">
        <f>SUM(Y68*V68)</f>
        <v>2388.9899999999998</v>
      </c>
      <c r="AA68" s="10"/>
      <c r="AB68" s="10"/>
    </row>
    <row r="69" spans="16:28" x14ac:dyDescent="0.25">
      <c r="P69" s="10"/>
      <c r="Q69" s="10"/>
      <c r="R69" s="10"/>
      <c r="S69" s="10"/>
      <c r="T69" s="10"/>
      <c r="U69" s="10"/>
      <c r="V69" s="11"/>
      <c r="W69" s="11"/>
      <c r="X69" s="11"/>
      <c r="Y69" s="1"/>
      <c r="Z69" s="11"/>
      <c r="AA69" s="10"/>
      <c r="AB69" s="10"/>
    </row>
  </sheetData>
  <mergeCells count="482">
    <mergeCell ref="B21:D21"/>
    <mergeCell ref="E21:G21"/>
    <mergeCell ref="H21:J21"/>
    <mergeCell ref="L21:N21"/>
    <mergeCell ref="B45:N45"/>
    <mergeCell ref="E18:G18"/>
    <mergeCell ref="H18:J18"/>
    <mergeCell ref="L18:N18"/>
    <mergeCell ref="B18:D18"/>
    <mergeCell ref="B19:D19"/>
    <mergeCell ref="E19:G19"/>
    <mergeCell ref="H19:J19"/>
    <mergeCell ref="L19:N19"/>
    <mergeCell ref="B20:D20"/>
    <mergeCell ref="E20:G20"/>
    <mergeCell ref="H20:J20"/>
    <mergeCell ref="L20:N20"/>
    <mergeCell ref="B29:D29"/>
    <mergeCell ref="E29:G29"/>
    <mergeCell ref="H29:J29"/>
    <mergeCell ref="L29:N29"/>
    <mergeCell ref="B30:D30"/>
    <mergeCell ref="E30:G30"/>
    <mergeCell ref="H30:J30"/>
    <mergeCell ref="AD51:AF51"/>
    <mergeCell ref="AG51:AI51"/>
    <mergeCell ref="AJ51:AL51"/>
    <mergeCell ref="AN51:AP51"/>
    <mergeCell ref="AD48:AF48"/>
    <mergeCell ref="AG48:AI48"/>
    <mergeCell ref="AJ48:AL48"/>
    <mergeCell ref="AN48:AP48"/>
    <mergeCell ref="AD49:AF49"/>
    <mergeCell ref="AG49:AI49"/>
    <mergeCell ref="AJ49:AL49"/>
    <mergeCell ref="AN49:AP49"/>
    <mergeCell ref="AD50:AF50"/>
    <mergeCell ref="AG50:AI50"/>
    <mergeCell ref="AJ50:AL50"/>
    <mergeCell ref="AN50:AP50"/>
    <mergeCell ref="AD37:AF37"/>
    <mergeCell ref="AG37:AI37"/>
    <mergeCell ref="AJ37:AL37"/>
    <mergeCell ref="AN37:AP37"/>
    <mergeCell ref="AD38:AF38"/>
    <mergeCell ref="AG38:AI38"/>
    <mergeCell ref="AJ38:AL38"/>
    <mergeCell ref="AN38:AP38"/>
    <mergeCell ref="AD47:AF47"/>
    <mergeCell ref="AG47:AI47"/>
    <mergeCell ref="AJ47:AL47"/>
    <mergeCell ref="AN47:AP47"/>
    <mergeCell ref="AD39:AF39"/>
    <mergeCell ref="AG39:AI39"/>
    <mergeCell ref="AJ39:AL39"/>
    <mergeCell ref="AN39:AP39"/>
    <mergeCell ref="AD42:AP44"/>
    <mergeCell ref="AD45:AP45"/>
    <mergeCell ref="AD46:AF46"/>
    <mergeCell ref="AG46:AI46"/>
    <mergeCell ref="AJ46:AL46"/>
    <mergeCell ref="AN46:AP46"/>
    <mergeCell ref="AD34:AF34"/>
    <mergeCell ref="AG34:AI34"/>
    <mergeCell ref="AJ34:AL34"/>
    <mergeCell ref="AN34:AP34"/>
    <mergeCell ref="AD35:AF35"/>
    <mergeCell ref="AG35:AI35"/>
    <mergeCell ref="AJ35:AL35"/>
    <mergeCell ref="AN35:AP35"/>
    <mergeCell ref="AD36:AF36"/>
    <mergeCell ref="AG36:AI36"/>
    <mergeCell ref="AJ36:AL36"/>
    <mergeCell ref="AN36:AP36"/>
    <mergeCell ref="AD30:AF30"/>
    <mergeCell ref="AG30:AI30"/>
    <mergeCell ref="AJ30:AL30"/>
    <mergeCell ref="AN30:AP30"/>
    <mergeCell ref="AD24:AP26"/>
    <mergeCell ref="AD27:AP27"/>
    <mergeCell ref="AD28:AF28"/>
    <mergeCell ref="AG28:AI28"/>
    <mergeCell ref="AJ28:AL28"/>
    <mergeCell ref="AN28:AP28"/>
    <mergeCell ref="AD21:AF21"/>
    <mergeCell ref="AG21:AI21"/>
    <mergeCell ref="AJ21:AL21"/>
    <mergeCell ref="AN21:AP21"/>
    <mergeCell ref="AD22:AF22"/>
    <mergeCell ref="AG22:AI22"/>
    <mergeCell ref="AJ22:AL22"/>
    <mergeCell ref="AN22:AP22"/>
    <mergeCell ref="AD29:AF29"/>
    <mergeCell ref="AG29:AI29"/>
    <mergeCell ref="AJ29:AL29"/>
    <mergeCell ref="AN29:AP29"/>
    <mergeCell ref="AD18:AF18"/>
    <mergeCell ref="AG18:AI18"/>
    <mergeCell ref="AJ18:AL18"/>
    <mergeCell ref="AN18:AP18"/>
    <mergeCell ref="AD19:AF19"/>
    <mergeCell ref="AG19:AI19"/>
    <mergeCell ref="AJ19:AL19"/>
    <mergeCell ref="AN19:AP19"/>
    <mergeCell ref="AD20:AF20"/>
    <mergeCell ref="AG20:AI20"/>
    <mergeCell ref="AJ20:AL20"/>
    <mergeCell ref="AN20:AP20"/>
    <mergeCell ref="AD15:AF15"/>
    <mergeCell ref="AG15:AI15"/>
    <mergeCell ref="AJ15:AL15"/>
    <mergeCell ref="AN15:AP15"/>
    <mergeCell ref="AD16:AF16"/>
    <mergeCell ref="AG16:AI16"/>
    <mergeCell ref="AJ16:AL16"/>
    <mergeCell ref="AN16:AP16"/>
    <mergeCell ref="AD17:AF17"/>
    <mergeCell ref="AG17:AI17"/>
    <mergeCell ref="AJ17:AL17"/>
    <mergeCell ref="AN17:AP17"/>
    <mergeCell ref="AD12:AF12"/>
    <mergeCell ref="AG12:AI12"/>
    <mergeCell ref="AJ12:AL12"/>
    <mergeCell ref="AN12:AP12"/>
    <mergeCell ref="AD13:AF13"/>
    <mergeCell ref="AG13:AI13"/>
    <mergeCell ref="AJ13:AL13"/>
    <mergeCell ref="AN13:AP13"/>
    <mergeCell ref="AD14:AF14"/>
    <mergeCell ref="AG14:AI14"/>
    <mergeCell ref="AJ14:AL14"/>
    <mergeCell ref="AN14:AP14"/>
    <mergeCell ref="AN9:AP9"/>
    <mergeCell ref="AD10:AF10"/>
    <mergeCell ref="AG10:AI10"/>
    <mergeCell ref="AJ10:AL10"/>
    <mergeCell ref="AN10:AP10"/>
    <mergeCell ref="AD11:AF11"/>
    <mergeCell ref="AG11:AI11"/>
    <mergeCell ref="AJ11:AL11"/>
    <mergeCell ref="AN11:AP11"/>
    <mergeCell ref="AD31:AF31"/>
    <mergeCell ref="AG31:AI31"/>
    <mergeCell ref="AJ31:AL31"/>
    <mergeCell ref="AN31:AP31"/>
    <mergeCell ref="AD32:AF32"/>
    <mergeCell ref="AG32:AI32"/>
    <mergeCell ref="AJ32:AL32"/>
    <mergeCell ref="AN32:AP32"/>
    <mergeCell ref="AD33:AF33"/>
    <mergeCell ref="AG33:AI33"/>
    <mergeCell ref="AJ33:AL33"/>
    <mergeCell ref="AN33:AP33"/>
    <mergeCell ref="P69:R69"/>
    <mergeCell ref="S69:U69"/>
    <mergeCell ref="V69:X69"/>
    <mergeCell ref="Z69:AB69"/>
    <mergeCell ref="P66:R66"/>
    <mergeCell ref="S66:U66"/>
    <mergeCell ref="V66:X66"/>
    <mergeCell ref="Z66:AB66"/>
    <mergeCell ref="P67:R67"/>
    <mergeCell ref="S67:U67"/>
    <mergeCell ref="V67:X67"/>
    <mergeCell ref="Z67:AB67"/>
    <mergeCell ref="P68:R68"/>
    <mergeCell ref="S68:U68"/>
    <mergeCell ref="V68:X68"/>
    <mergeCell ref="Z68:AB68"/>
    <mergeCell ref="P63:R63"/>
    <mergeCell ref="S63:U63"/>
    <mergeCell ref="V63:X63"/>
    <mergeCell ref="Z63:AB63"/>
    <mergeCell ref="P64:R64"/>
    <mergeCell ref="S64:U64"/>
    <mergeCell ref="V64:X64"/>
    <mergeCell ref="Z64:AB64"/>
    <mergeCell ref="P65:R65"/>
    <mergeCell ref="S65:U65"/>
    <mergeCell ref="V65:X65"/>
    <mergeCell ref="Z65:AB65"/>
    <mergeCell ref="P60:AB60"/>
    <mergeCell ref="P61:R61"/>
    <mergeCell ref="S61:U61"/>
    <mergeCell ref="V61:X61"/>
    <mergeCell ref="Z61:AB61"/>
    <mergeCell ref="P62:R62"/>
    <mergeCell ref="S62:U62"/>
    <mergeCell ref="V62:X62"/>
    <mergeCell ref="Z62:AB62"/>
    <mergeCell ref="P54:R54"/>
    <mergeCell ref="S54:U54"/>
    <mergeCell ref="V54:X54"/>
    <mergeCell ref="Z54:AB54"/>
    <mergeCell ref="P57:AB59"/>
    <mergeCell ref="P51:R51"/>
    <mergeCell ref="S51:U51"/>
    <mergeCell ref="V51:X51"/>
    <mergeCell ref="Z51:AB51"/>
    <mergeCell ref="P52:R52"/>
    <mergeCell ref="S52:U52"/>
    <mergeCell ref="V52:X52"/>
    <mergeCell ref="Z52:AB52"/>
    <mergeCell ref="P53:R53"/>
    <mergeCell ref="S53:U53"/>
    <mergeCell ref="V53:X53"/>
    <mergeCell ref="Z53:AB53"/>
    <mergeCell ref="P48:R48"/>
    <mergeCell ref="S48:U48"/>
    <mergeCell ref="V48:X48"/>
    <mergeCell ref="Z48:AB48"/>
    <mergeCell ref="P49:R49"/>
    <mergeCell ref="S49:U49"/>
    <mergeCell ref="V49:X49"/>
    <mergeCell ref="Z49:AB49"/>
    <mergeCell ref="P50:R50"/>
    <mergeCell ref="S50:U50"/>
    <mergeCell ref="V50:X50"/>
    <mergeCell ref="Z50:AB50"/>
    <mergeCell ref="P45:AB45"/>
    <mergeCell ref="P46:R46"/>
    <mergeCell ref="S46:U46"/>
    <mergeCell ref="V46:X46"/>
    <mergeCell ref="Z46:AB46"/>
    <mergeCell ref="P47:R47"/>
    <mergeCell ref="S47:U47"/>
    <mergeCell ref="V47:X47"/>
    <mergeCell ref="Z47:AB47"/>
    <mergeCell ref="AN7:AP7"/>
    <mergeCell ref="B12:D12"/>
    <mergeCell ref="E12:G12"/>
    <mergeCell ref="H12:J12"/>
    <mergeCell ref="L12:N12"/>
    <mergeCell ref="B7:D7"/>
    <mergeCell ref="E7:G7"/>
    <mergeCell ref="H7:J7"/>
    <mergeCell ref="L7:N7"/>
    <mergeCell ref="B11:D11"/>
    <mergeCell ref="E11:G11"/>
    <mergeCell ref="H11:J11"/>
    <mergeCell ref="L11:N11"/>
    <mergeCell ref="B9:D9"/>
    <mergeCell ref="E9:G9"/>
    <mergeCell ref="H9:J9"/>
    <mergeCell ref="L9:N9"/>
    <mergeCell ref="AD8:AF8"/>
    <mergeCell ref="AG8:AI8"/>
    <mergeCell ref="AJ8:AL8"/>
    <mergeCell ref="AN8:AP8"/>
    <mergeCell ref="AD9:AF9"/>
    <mergeCell ref="AG9:AI9"/>
    <mergeCell ref="AJ9:AL9"/>
    <mergeCell ref="AG6:AI6"/>
    <mergeCell ref="AJ6:AL6"/>
    <mergeCell ref="P2:AB4"/>
    <mergeCell ref="AD2:AP4"/>
    <mergeCell ref="B2:N4"/>
    <mergeCell ref="B10:D10"/>
    <mergeCell ref="E10:G10"/>
    <mergeCell ref="H10:J10"/>
    <mergeCell ref="L10:N10"/>
    <mergeCell ref="B8:D8"/>
    <mergeCell ref="E8:G8"/>
    <mergeCell ref="H8:J8"/>
    <mergeCell ref="L8:N8"/>
    <mergeCell ref="B6:D6"/>
    <mergeCell ref="E6:G6"/>
    <mergeCell ref="H6:J6"/>
    <mergeCell ref="L6:N6"/>
    <mergeCell ref="AD7:AF7"/>
    <mergeCell ref="AG7:AI7"/>
    <mergeCell ref="AJ7:AL7"/>
    <mergeCell ref="P7:R7"/>
    <mergeCell ref="S7:U7"/>
    <mergeCell ref="V7:X7"/>
    <mergeCell ref="Z7:AB7"/>
    <mergeCell ref="B13:D13"/>
    <mergeCell ref="E13:G13"/>
    <mergeCell ref="H13:J13"/>
    <mergeCell ref="L13:N13"/>
    <mergeCell ref="B14:D14"/>
    <mergeCell ref="E14:G14"/>
    <mergeCell ref="H14:J14"/>
    <mergeCell ref="L14:N14"/>
    <mergeCell ref="BB2:BM5"/>
    <mergeCell ref="BB6:BD6"/>
    <mergeCell ref="BE6:BG6"/>
    <mergeCell ref="BH6:BJ6"/>
    <mergeCell ref="BK6:BM6"/>
    <mergeCell ref="AW2:AZ5"/>
    <mergeCell ref="P6:R6"/>
    <mergeCell ref="AN6:AP6"/>
    <mergeCell ref="B5:N5"/>
    <mergeCell ref="P5:AB5"/>
    <mergeCell ref="AD5:AP5"/>
    <mergeCell ref="AR2:AU5"/>
    <mergeCell ref="S6:U6"/>
    <mergeCell ref="V6:X6"/>
    <mergeCell ref="Z6:AB6"/>
    <mergeCell ref="AD6:AF6"/>
    <mergeCell ref="B17:D17"/>
    <mergeCell ref="E16:G16"/>
    <mergeCell ref="H16:J16"/>
    <mergeCell ref="L16:N16"/>
    <mergeCell ref="E17:G17"/>
    <mergeCell ref="H17:J17"/>
    <mergeCell ref="L17:N17"/>
    <mergeCell ref="B15:D15"/>
    <mergeCell ref="H15:J15"/>
    <mergeCell ref="L15:N15"/>
    <mergeCell ref="E15:G15"/>
    <mergeCell ref="B16:D16"/>
    <mergeCell ref="L30:N30"/>
    <mergeCell ref="B24:N26"/>
    <mergeCell ref="B27:N27"/>
    <mergeCell ref="B28:D28"/>
    <mergeCell ref="E28:G28"/>
    <mergeCell ref="H28:J28"/>
    <mergeCell ref="L28:N28"/>
    <mergeCell ref="B34:D34"/>
    <mergeCell ref="E34:G34"/>
    <mergeCell ref="H34:J34"/>
    <mergeCell ref="L34:N34"/>
    <mergeCell ref="B31:D31"/>
    <mergeCell ref="E31:G31"/>
    <mergeCell ref="H31:J31"/>
    <mergeCell ref="L31:N31"/>
    <mergeCell ref="B32:D32"/>
    <mergeCell ref="E32:G32"/>
    <mergeCell ref="H32:J32"/>
    <mergeCell ref="L32:N32"/>
    <mergeCell ref="B40:D40"/>
    <mergeCell ref="E40:G40"/>
    <mergeCell ref="H40:J40"/>
    <mergeCell ref="L40:N40"/>
    <mergeCell ref="B37:D37"/>
    <mergeCell ref="E37:G37"/>
    <mergeCell ref="H37:J37"/>
    <mergeCell ref="L37:N37"/>
    <mergeCell ref="B38:D38"/>
    <mergeCell ref="E38:G38"/>
    <mergeCell ref="H38:J38"/>
    <mergeCell ref="L38:N38"/>
    <mergeCell ref="P8:R8"/>
    <mergeCell ref="S8:U8"/>
    <mergeCell ref="V8:X8"/>
    <mergeCell ref="Z8:AB8"/>
    <mergeCell ref="B39:D39"/>
    <mergeCell ref="E39:G39"/>
    <mergeCell ref="H39:J39"/>
    <mergeCell ref="L39:N39"/>
    <mergeCell ref="B35:D35"/>
    <mergeCell ref="E35:G35"/>
    <mergeCell ref="H35:J35"/>
    <mergeCell ref="L35:N35"/>
    <mergeCell ref="B36:D36"/>
    <mergeCell ref="E36:G36"/>
    <mergeCell ref="H36:J36"/>
    <mergeCell ref="L36:N36"/>
    <mergeCell ref="B33:D33"/>
    <mergeCell ref="E33:G33"/>
    <mergeCell ref="H33:J33"/>
    <mergeCell ref="L33:N33"/>
    <mergeCell ref="P11:R11"/>
    <mergeCell ref="S11:U11"/>
    <mergeCell ref="V11:X11"/>
    <mergeCell ref="Z11:AB11"/>
    <mergeCell ref="P12:R12"/>
    <mergeCell ref="S12:U12"/>
    <mergeCell ref="V12:X12"/>
    <mergeCell ref="Z12:AB12"/>
    <mergeCell ref="P9:R9"/>
    <mergeCell ref="S9:U9"/>
    <mergeCell ref="V9:X9"/>
    <mergeCell ref="Z9:AB9"/>
    <mergeCell ref="P10:R10"/>
    <mergeCell ref="S10:U10"/>
    <mergeCell ref="V10:X10"/>
    <mergeCell ref="Z10:AB10"/>
    <mergeCell ref="P15:R15"/>
    <mergeCell ref="S15:U15"/>
    <mergeCell ref="V15:X15"/>
    <mergeCell ref="Z15:AB15"/>
    <mergeCell ref="P16:R16"/>
    <mergeCell ref="S16:U16"/>
    <mergeCell ref="V16:X16"/>
    <mergeCell ref="Z16:AB16"/>
    <mergeCell ref="P13:R13"/>
    <mergeCell ref="S13:U13"/>
    <mergeCell ref="V13:X13"/>
    <mergeCell ref="Z13:AB13"/>
    <mergeCell ref="P14:R14"/>
    <mergeCell ref="S14:U14"/>
    <mergeCell ref="V14:X14"/>
    <mergeCell ref="Z14:AB14"/>
    <mergeCell ref="P19:R19"/>
    <mergeCell ref="P20:R20"/>
    <mergeCell ref="P23:R23"/>
    <mergeCell ref="P21:R21"/>
    <mergeCell ref="P17:R17"/>
    <mergeCell ref="S17:U17"/>
    <mergeCell ref="V17:X17"/>
    <mergeCell ref="Z17:AB17"/>
    <mergeCell ref="P18:R18"/>
    <mergeCell ref="S18:U18"/>
    <mergeCell ref="V18:X18"/>
    <mergeCell ref="Z18:AB18"/>
    <mergeCell ref="Z19:AB19"/>
    <mergeCell ref="Z20:AB20"/>
    <mergeCell ref="Z23:AB23"/>
    <mergeCell ref="S21:U21"/>
    <mergeCell ref="V21:X21"/>
    <mergeCell ref="Z21:AB21"/>
    <mergeCell ref="S19:U19"/>
    <mergeCell ref="V19:X19"/>
    <mergeCell ref="S20:U20"/>
    <mergeCell ref="V20:X20"/>
    <mergeCell ref="S23:U23"/>
    <mergeCell ref="V23:X23"/>
    <mergeCell ref="P29:R29"/>
    <mergeCell ref="S29:U29"/>
    <mergeCell ref="V29:X29"/>
    <mergeCell ref="Z29:AB29"/>
    <mergeCell ref="P30:R30"/>
    <mergeCell ref="S30:U30"/>
    <mergeCell ref="V30:X30"/>
    <mergeCell ref="Z30:AB30"/>
    <mergeCell ref="P24:AB26"/>
    <mergeCell ref="P27:AB27"/>
    <mergeCell ref="P28:R28"/>
    <mergeCell ref="S28:U28"/>
    <mergeCell ref="V28:X28"/>
    <mergeCell ref="Z28:AB28"/>
    <mergeCell ref="P33:R33"/>
    <mergeCell ref="S33:U33"/>
    <mergeCell ref="V33:X33"/>
    <mergeCell ref="Z33:AB33"/>
    <mergeCell ref="P34:R34"/>
    <mergeCell ref="S34:U34"/>
    <mergeCell ref="V34:X34"/>
    <mergeCell ref="Z34:AB34"/>
    <mergeCell ref="P31:R31"/>
    <mergeCell ref="S31:U31"/>
    <mergeCell ref="V31:X31"/>
    <mergeCell ref="Z31:AB31"/>
    <mergeCell ref="P32:R32"/>
    <mergeCell ref="S32:U32"/>
    <mergeCell ref="V32:X32"/>
    <mergeCell ref="Z32:AB32"/>
    <mergeCell ref="Z38:AB38"/>
    <mergeCell ref="P35:R35"/>
    <mergeCell ref="S35:U35"/>
    <mergeCell ref="V35:X35"/>
    <mergeCell ref="Z35:AB35"/>
    <mergeCell ref="P36:R36"/>
    <mergeCell ref="S36:U36"/>
    <mergeCell ref="V36:X36"/>
    <mergeCell ref="Z36:AB36"/>
    <mergeCell ref="AR35:AS35"/>
    <mergeCell ref="AR36:AS36"/>
    <mergeCell ref="AW30:AX30"/>
    <mergeCell ref="AW31:AX31"/>
    <mergeCell ref="P41:R41"/>
    <mergeCell ref="S41:U41"/>
    <mergeCell ref="V41:X41"/>
    <mergeCell ref="Z41:AB41"/>
    <mergeCell ref="P42:AB44"/>
    <mergeCell ref="P39:R39"/>
    <mergeCell ref="S39:U39"/>
    <mergeCell ref="V39:X39"/>
    <mergeCell ref="Z39:AB39"/>
    <mergeCell ref="P40:R40"/>
    <mergeCell ref="S40:U40"/>
    <mergeCell ref="V40:X40"/>
    <mergeCell ref="Z40:AB40"/>
    <mergeCell ref="P37:R37"/>
    <mergeCell ref="S37:U37"/>
    <mergeCell ref="V37:X37"/>
    <mergeCell ref="Z37:AB37"/>
    <mergeCell ref="P38:R38"/>
    <mergeCell ref="S38:U38"/>
    <mergeCell ref="V38:X38"/>
  </mergeCells>
  <phoneticPr fontId="2" type="noConversion"/>
  <pageMargins left="0.511811024" right="0.511811024" top="0.78740157499999996" bottom="0.78740157499999996" header="0.31496062000000002" footer="0.31496062000000002"/>
  <pageSetup paperSize="9" orientation="portrait" verticalDpi="0" r:id="rId1"/>
  <ignoredErrors>
    <ignoredError sqref="AN32 AN3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NASCIMENTO DE SOUZA</dc:creator>
  <cp:lastModifiedBy>valdenei da silva de jesus</cp:lastModifiedBy>
  <dcterms:created xsi:type="dcterms:W3CDTF">2026-05-07T11:08:18Z</dcterms:created>
  <dcterms:modified xsi:type="dcterms:W3CDTF">2026-05-18T19:02:23Z</dcterms:modified>
</cp:coreProperties>
</file>